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egedekft-my.sharepoint.com/personal/info_hegede_hu/Documents/2026_aruda/2026_0417/Vízjeles/"/>
    </mc:Choice>
  </mc:AlternateContent>
  <xr:revisionPtr revIDLastSave="160" documentId="8_{8381B5E8-BC38-4A21-BC52-B1AD0C0E9DA9}" xr6:coauthVersionLast="47" xr6:coauthVersionMax="47" xr10:uidLastSave="{C67F2A4C-9A9D-4362-A726-4B88C29C1687}"/>
  <bookViews>
    <workbookView xWindow="-103" yWindow="-103" windowWidth="33120" windowHeight="18000" xr2:uid="{5B482CFE-262B-4288-83E7-CD26FDC750E2}"/>
  </bookViews>
  <sheets>
    <sheet name="HegedeK áruda 2026-04-18" sheetId="1" r:id="rId1"/>
  </sheets>
  <definedNames>
    <definedName name="_xlnm._FilterDatabase" localSheetId="0" hidden="1">'HegedeK áruda 2026-04-18'!$A$10:$U$187</definedName>
    <definedName name="data">#REF!</definedName>
    <definedName name="data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5" i="1" l="1"/>
  <c r="T111" i="1"/>
  <c r="U111" i="1" s="1"/>
  <c r="S111" i="1"/>
  <c r="U102" i="1"/>
  <c r="T102" i="1"/>
  <c r="S102" i="1"/>
  <c r="D111" i="1" a="1"/>
  <c r="D111" i="1" s="1"/>
  <c r="D104" i="1" a="1"/>
  <c r="D104" i="1" s="1"/>
  <c r="D102" i="1" a="1"/>
  <c r="D102" i="1" s="1"/>
  <c r="D79" i="1" a="1"/>
  <c r="D79" i="1" s="1"/>
  <c r="U79" i="1"/>
  <c r="T79" i="1"/>
  <c r="S79" i="1"/>
  <c r="C184" i="1" l="1"/>
  <c r="T183" i="1"/>
  <c r="U183" i="1" s="1"/>
  <c r="S183" i="1"/>
  <c r="D183" i="1" a="1"/>
  <c r="D183" i="1" s="1"/>
  <c r="T182" i="1"/>
  <c r="U182" i="1" s="1"/>
  <c r="S182" i="1"/>
  <c r="D182" i="1" a="1"/>
  <c r="D182" i="1" s="1"/>
  <c r="T181" i="1"/>
  <c r="U181" i="1" s="1"/>
  <c r="S181" i="1"/>
  <c r="D181" i="1" a="1"/>
  <c r="D181" i="1" s="1"/>
  <c r="T180" i="1"/>
  <c r="U180" i="1" s="1"/>
  <c r="S180" i="1"/>
  <c r="D180" i="1" a="1"/>
  <c r="D180" i="1" s="1"/>
  <c r="T179" i="1"/>
  <c r="U179" i="1" s="1"/>
  <c r="S179" i="1"/>
  <c r="D179" i="1" a="1"/>
  <c r="D179" i="1" s="1"/>
  <c r="T178" i="1"/>
  <c r="U178" i="1" s="1"/>
  <c r="S178" i="1"/>
  <c r="D178" i="1" a="1"/>
  <c r="D178" i="1" s="1"/>
  <c r="T177" i="1"/>
  <c r="U177" i="1" s="1"/>
  <c r="S177" i="1"/>
  <c r="D177" i="1" a="1"/>
  <c r="D177" i="1" s="1"/>
  <c r="T176" i="1"/>
  <c r="U176" i="1" s="1"/>
  <c r="S176" i="1"/>
  <c r="D176" i="1" a="1"/>
  <c r="D176" i="1" s="1"/>
  <c r="T175" i="1"/>
  <c r="U175" i="1" s="1"/>
  <c r="S175" i="1"/>
  <c r="D175" i="1" a="1"/>
  <c r="D175" i="1" s="1"/>
  <c r="T174" i="1"/>
  <c r="U174" i="1" s="1"/>
  <c r="S174" i="1"/>
  <c r="D174" i="1" a="1"/>
  <c r="D174" i="1" s="1"/>
  <c r="T173" i="1"/>
  <c r="U173" i="1" s="1"/>
  <c r="S173" i="1"/>
  <c r="D173" i="1" a="1"/>
  <c r="D173" i="1" s="1"/>
  <c r="T172" i="1"/>
  <c r="U172" i="1" s="1"/>
  <c r="S172" i="1"/>
  <c r="D172" i="1" a="1"/>
  <c r="D172" i="1" s="1"/>
  <c r="T171" i="1"/>
  <c r="U171" i="1" s="1"/>
  <c r="S171" i="1"/>
  <c r="D171" i="1" a="1"/>
  <c r="D171" i="1" s="1"/>
  <c r="T170" i="1"/>
  <c r="U170" i="1" s="1"/>
  <c r="S170" i="1"/>
  <c r="D170" i="1" a="1"/>
  <c r="D170" i="1" s="1"/>
  <c r="T169" i="1"/>
  <c r="U169" i="1" s="1"/>
  <c r="S169" i="1"/>
  <c r="D169" i="1" a="1"/>
  <c r="D169" i="1" s="1"/>
  <c r="T168" i="1"/>
  <c r="U168" i="1" s="1"/>
  <c r="S168" i="1"/>
  <c r="D168" i="1" a="1"/>
  <c r="D168" i="1" s="1"/>
  <c r="T167" i="1"/>
  <c r="U167" i="1" s="1"/>
  <c r="S167" i="1"/>
  <c r="D167" i="1" a="1"/>
  <c r="D167" i="1" s="1"/>
  <c r="T166" i="1"/>
  <c r="U166" i="1" s="1"/>
  <c r="S166" i="1"/>
  <c r="D166" i="1" a="1"/>
  <c r="D166" i="1" s="1"/>
  <c r="T165" i="1"/>
  <c r="U165" i="1" s="1"/>
  <c r="S165" i="1"/>
  <c r="D165" i="1" a="1"/>
  <c r="D165" i="1" s="1"/>
  <c r="T164" i="1"/>
  <c r="U164" i="1" s="1"/>
  <c r="S164" i="1"/>
  <c r="D164" i="1" a="1"/>
  <c r="D164" i="1" s="1"/>
  <c r="T161" i="1"/>
  <c r="U161" i="1" s="1"/>
  <c r="S161" i="1"/>
  <c r="D161" i="1" a="1"/>
  <c r="D161" i="1" s="1"/>
  <c r="T160" i="1"/>
  <c r="U160" i="1" s="1"/>
  <c r="S160" i="1"/>
  <c r="D160" i="1" a="1"/>
  <c r="D160" i="1" s="1"/>
  <c r="T159" i="1"/>
  <c r="U159" i="1" s="1"/>
  <c r="S159" i="1"/>
  <c r="D159" i="1" a="1"/>
  <c r="D159" i="1" s="1"/>
  <c r="T157" i="1"/>
  <c r="U157" i="1" s="1"/>
  <c r="S157" i="1"/>
  <c r="D157" i="1" a="1"/>
  <c r="D157" i="1" s="1"/>
  <c r="T156" i="1"/>
  <c r="U156" i="1" s="1"/>
  <c r="S156" i="1"/>
  <c r="D156" i="1" a="1"/>
  <c r="D156" i="1" s="1"/>
  <c r="T155" i="1"/>
  <c r="U155" i="1" s="1"/>
  <c r="S155" i="1"/>
  <c r="D155" i="1" a="1"/>
  <c r="D155" i="1" s="1"/>
  <c r="T153" i="1"/>
  <c r="U153" i="1" s="1"/>
  <c r="S153" i="1"/>
  <c r="D153" i="1" a="1"/>
  <c r="D153" i="1" s="1"/>
  <c r="T152" i="1"/>
  <c r="U152" i="1" s="1"/>
  <c r="S152" i="1"/>
  <c r="D152" i="1" a="1"/>
  <c r="D152" i="1" s="1"/>
  <c r="T151" i="1"/>
  <c r="U151" i="1" s="1"/>
  <c r="S151" i="1"/>
  <c r="D151" i="1" a="1"/>
  <c r="D151" i="1" s="1"/>
  <c r="T150" i="1"/>
  <c r="U150" i="1" s="1"/>
  <c r="S150" i="1"/>
  <c r="D150" i="1" a="1"/>
  <c r="D150" i="1" s="1"/>
  <c r="T149" i="1"/>
  <c r="U149" i="1" s="1"/>
  <c r="S149" i="1"/>
  <c r="D149" i="1" a="1"/>
  <c r="D149" i="1" s="1"/>
  <c r="T148" i="1"/>
  <c r="U148" i="1" s="1"/>
  <c r="S148" i="1"/>
  <c r="D148" i="1" a="1"/>
  <c r="D148" i="1" s="1"/>
  <c r="T147" i="1"/>
  <c r="U147" i="1" s="1"/>
  <c r="S147" i="1"/>
  <c r="D147" i="1" a="1"/>
  <c r="D147" i="1" s="1"/>
  <c r="T146" i="1"/>
  <c r="U146" i="1" s="1"/>
  <c r="S146" i="1"/>
  <c r="D146" i="1" a="1"/>
  <c r="D146" i="1" s="1"/>
  <c r="T145" i="1"/>
  <c r="U145" i="1" s="1"/>
  <c r="S145" i="1"/>
  <c r="D145" i="1" a="1"/>
  <c r="D145" i="1" s="1"/>
  <c r="T144" i="1"/>
  <c r="U144" i="1" s="1"/>
  <c r="S144" i="1"/>
  <c r="D144" i="1" a="1"/>
  <c r="D144" i="1" s="1"/>
  <c r="T143" i="1"/>
  <c r="U143" i="1" s="1"/>
  <c r="S143" i="1"/>
  <c r="D143" i="1" a="1"/>
  <c r="D143" i="1" s="1"/>
  <c r="T141" i="1"/>
  <c r="U141" i="1" s="1"/>
  <c r="S141" i="1"/>
  <c r="D141" i="1" a="1"/>
  <c r="D141" i="1" s="1"/>
  <c r="T140" i="1"/>
  <c r="U140" i="1" s="1"/>
  <c r="S140" i="1"/>
  <c r="D140" i="1" a="1"/>
  <c r="D140" i="1" s="1"/>
  <c r="T139" i="1"/>
  <c r="U139" i="1" s="1"/>
  <c r="S139" i="1"/>
  <c r="D139" i="1" a="1"/>
  <c r="D139" i="1" s="1"/>
  <c r="T138" i="1"/>
  <c r="U138" i="1" s="1"/>
  <c r="S138" i="1"/>
  <c r="D138" i="1" a="1"/>
  <c r="D138" i="1" s="1"/>
  <c r="T137" i="1"/>
  <c r="U137" i="1" s="1"/>
  <c r="S137" i="1"/>
  <c r="D137" i="1" a="1"/>
  <c r="D137" i="1" s="1"/>
  <c r="T136" i="1"/>
  <c r="U136" i="1" s="1"/>
  <c r="S136" i="1"/>
  <c r="D136" i="1" a="1"/>
  <c r="D136" i="1" s="1"/>
  <c r="T135" i="1"/>
  <c r="U135" i="1" s="1"/>
  <c r="S135" i="1"/>
  <c r="D135" i="1" a="1"/>
  <c r="D135" i="1" s="1"/>
  <c r="T134" i="1"/>
  <c r="U134" i="1" s="1"/>
  <c r="S134" i="1"/>
  <c r="D134" i="1" a="1"/>
  <c r="D134" i="1" s="1"/>
  <c r="T133" i="1"/>
  <c r="U133" i="1" s="1"/>
  <c r="S133" i="1"/>
  <c r="D133" i="1" a="1"/>
  <c r="D133" i="1" s="1"/>
  <c r="T132" i="1"/>
  <c r="U132" i="1" s="1"/>
  <c r="S132" i="1"/>
  <c r="D132" i="1" a="1"/>
  <c r="D132" i="1" s="1"/>
  <c r="T131" i="1"/>
  <c r="U131" i="1" s="1"/>
  <c r="S131" i="1"/>
  <c r="D131" i="1" a="1"/>
  <c r="D131" i="1" s="1"/>
  <c r="T130" i="1"/>
  <c r="U130" i="1" s="1"/>
  <c r="S130" i="1"/>
  <c r="D130" i="1" a="1"/>
  <c r="D130" i="1" s="1"/>
  <c r="T129" i="1"/>
  <c r="U129" i="1" s="1"/>
  <c r="S129" i="1"/>
  <c r="D129" i="1" a="1"/>
  <c r="D129" i="1" s="1"/>
  <c r="T128" i="1"/>
  <c r="U128" i="1" s="1"/>
  <c r="S128" i="1"/>
  <c r="D128" i="1" a="1"/>
  <c r="D128" i="1" s="1"/>
  <c r="T127" i="1"/>
  <c r="U127" i="1" s="1"/>
  <c r="S127" i="1"/>
  <c r="D127" i="1" a="1"/>
  <c r="D127" i="1" s="1"/>
  <c r="T126" i="1"/>
  <c r="U126" i="1" s="1"/>
  <c r="S126" i="1"/>
  <c r="D126" i="1" a="1"/>
  <c r="D126" i="1" s="1"/>
  <c r="T125" i="1"/>
  <c r="U125" i="1" s="1"/>
  <c r="S125" i="1"/>
  <c r="D125" i="1" a="1"/>
  <c r="D125" i="1" s="1"/>
  <c r="T124" i="1"/>
  <c r="U124" i="1" s="1"/>
  <c r="S124" i="1"/>
  <c r="D124" i="1" a="1"/>
  <c r="D124" i="1" s="1"/>
  <c r="T123" i="1"/>
  <c r="U123" i="1" s="1"/>
  <c r="S123" i="1"/>
  <c r="D123" i="1" a="1"/>
  <c r="D123" i="1" s="1"/>
  <c r="T122" i="1"/>
  <c r="U122" i="1" s="1"/>
  <c r="S122" i="1"/>
  <c r="D122" i="1" a="1"/>
  <c r="D122" i="1" s="1"/>
  <c r="T121" i="1"/>
  <c r="U121" i="1" s="1"/>
  <c r="S121" i="1"/>
  <c r="D121" i="1" a="1"/>
  <c r="D121" i="1" s="1"/>
  <c r="T120" i="1"/>
  <c r="U120" i="1" s="1"/>
  <c r="S120" i="1"/>
  <c r="D120" i="1" a="1"/>
  <c r="D120" i="1" s="1"/>
  <c r="T119" i="1"/>
  <c r="U119" i="1" s="1"/>
  <c r="S119" i="1"/>
  <c r="D119" i="1" a="1"/>
  <c r="D119" i="1" s="1"/>
  <c r="T118" i="1"/>
  <c r="U118" i="1" s="1"/>
  <c r="S118" i="1"/>
  <c r="D118" i="1" a="1"/>
  <c r="D118" i="1" s="1"/>
  <c r="T117" i="1"/>
  <c r="U117" i="1" s="1"/>
  <c r="S117" i="1"/>
  <c r="D117" i="1" a="1"/>
  <c r="D117" i="1" s="1"/>
  <c r="T116" i="1"/>
  <c r="U116" i="1" s="1"/>
  <c r="S116" i="1"/>
  <c r="D116" i="1" a="1"/>
  <c r="D116" i="1" s="1"/>
  <c r="T115" i="1"/>
  <c r="U115" i="1" s="1"/>
  <c r="S115" i="1"/>
  <c r="D115" i="1" a="1"/>
  <c r="D115" i="1" s="1"/>
  <c r="T114" i="1"/>
  <c r="U114" i="1" s="1"/>
  <c r="S114" i="1"/>
  <c r="D114" i="1" a="1"/>
  <c r="D114" i="1" s="1"/>
  <c r="T113" i="1"/>
  <c r="U113" i="1" s="1"/>
  <c r="S113" i="1"/>
  <c r="D113" i="1" a="1"/>
  <c r="D113" i="1" s="1"/>
  <c r="T112" i="1"/>
  <c r="U112" i="1" s="1"/>
  <c r="S112" i="1"/>
  <c r="D112" i="1" a="1"/>
  <c r="D112" i="1" s="1"/>
  <c r="T110" i="1"/>
  <c r="U110" i="1" s="1"/>
  <c r="S110" i="1"/>
  <c r="D110" i="1" a="1"/>
  <c r="D110" i="1" s="1"/>
  <c r="T109" i="1"/>
  <c r="U109" i="1" s="1"/>
  <c r="S109" i="1"/>
  <c r="D109" i="1" a="1"/>
  <c r="D109" i="1" s="1"/>
  <c r="T108" i="1"/>
  <c r="U108" i="1" s="1"/>
  <c r="S108" i="1"/>
  <c r="D108" i="1" a="1"/>
  <c r="D108" i="1" s="1"/>
  <c r="T107" i="1"/>
  <c r="U107" i="1" s="1"/>
  <c r="S107" i="1"/>
  <c r="D107" i="1" a="1"/>
  <c r="D107" i="1" s="1"/>
  <c r="T106" i="1"/>
  <c r="U106" i="1" s="1"/>
  <c r="S106" i="1"/>
  <c r="D106" i="1" a="1"/>
  <c r="D106" i="1" s="1"/>
  <c r="T105" i="1"/>
  <c r="U105" i="1" s="1"/>
  <c r="S105" i="1"/>
  <c r="D105" i="1" a="1"/>
  <c r="D105" i="1" s="1"/>
  <c r="T103" i="1"/>
  <c r="U103" i="1" s="1"/>
  <c r="S103" i="1"/>
  <c r="D103" i="1" a="1"/>
  <c r="D103" i="1" s="1"/>
  <c r="T101" i="1"/>
  <c r="U101" i="1" s="1"/>
  <c r="S101" i="1"/>
  <c r="D101" i="1" a="1"/>
  <c r="D101" i="1" s="1"/>
  <c r="T100" i="1"/>
  <c r="U100" i="1" s="1"/>
  <c r="S100" i="1"/>
  <c r="D100" i="1" a="1"/>
  <c r="D100" i="1" s="1"/>
  <c r="T99" i="1"/>
  <c r="U99" i="1" s="1"/>
  <c r="S99" i="1"/>
  <c r="D99" i="1" a="1"/>
  <c r="D99" i="1" s="1"/>
  <c r="T98" i="1"/>
  <c r="U98" i="1" s="1"/>
  <c r="S98" i="1"/>
  <c r="D98" i="1" a="1"/>
  <c r="D98" i="1" s="1"/>
  <c r="T97" i="1"/>
  <c r="U97" i="1" s="1"/>
  <c r="S97" i="1"/>
  <c r="D97" i="1" a="1"/>
  <c r="D97" i="1" s="1"/>
  <c r="T96" i="1"/>
  <c r="U96" i="1" s="1"/>
  <c r="S96" i="1"/>
  <c r="D96" i="1" a="1"/>
  <c r="D96" i="1" s="1"/>
  <c r="T95" i="1"/>
  <c r="U95" i="1" s="1"/>
  <c r="S95" i="1"/>
  <c r="D95" i="1" a="1"/>
  <c r="D95" i="1" s="1"/>
  <c r="T94" i="1"/>
  <c r="U94" i="1" s="1"/>
  <c r="S94" i="1"/>
  <c r="D94" i="1" a="1"/>
  <c r="D94" i="1" s="1"/>
  <c r="T93" i="1"/>
  <c r="U93" i="1" s="1"/>
  <c r="S93" i="1"/>
  <c r="D93" i="1" a="1"/>
  <c r="D93" i="1" s="1"/>
  <c r="T92" i="1"/>
  <c r="U92" i="1" s="1"/>
  <c r="S92" i="1"/>
  <c r="D92" i="1" a="1"/>
  <c r="D92" i="1" s="1"/>
  <c r="T91" i="1"/>
  <c r="U91" i="1" s="1"/>
  <c r="S91" i="1"/>
  <c r="D91" i="1" a="1"/>
  <c r="D91" i="1" s="1"/>
  <c r="T90" i="1"/>
  <c r="U90" i="1" s="1"/>
  <c r="S90" i="1"/>
  <c r="D90" i="1" a="1"/>
  <c r="D90" i="1" s="1"/>
  <c r="T89" i="1"/>
  <c r="U89" i="1" s="1"/>
  <c r="S89" i="1"/>
  <c r="D89" i="1" a="1"/>
  <c r="D89" i="1" s="1"/>
  <c r="T88" i="1"/>
  <c r="U88" i="1" s="1"/>
  <c r="S88" i="1"/>
  <c r="D88" i="1" a="1"/>
  <c r="D88" i="1" s="1"/>
  <c r="T87" i="1"/>
  <c r="U87" i="1" s="1"/>
  <c r="S87" i="1"/>
  <c r="D87" i="1" a="1"/>
  <c r="D87" i="1" s="1"/>
  <c r="T86" i="1"/>
  <c r="U86" i="1" s="1"/>
  <c r="S86" i="1"/>
  <c r="D86" i="1" a="1"/>
  <c r="D86" i="1" s="1"/>
  <c r="T85" i="1"/>
  <c r="U85" i="1" s="1"/>
  <c r="S85" i="1"/>
  <c r="D85" i="1" a="1"/>
  <c r="D85" i="1" s="1"/>
  <c r="T84" i="1"/>
  <c r="U84" i="1" s="1"/>
  <c r="S84" i="1"/>
  <c r="D84" i="1" a="1"/>
  <c r="D84" i="1" s="1"/>
  <c r="T83" i="1"/>
  <c r="U83" i="1" s="1"/>
  <c r="S83" i="1"/>
  <c r="D83" i="1" a="1"/>
  <c r="D83" i="1" s="1"/>
  <c r="T82" i="1"/>
  <c r="U82" i="1" s="1"/>
  <c r="S82" i="1"/>
  <c r="D82" i="1" a="1"/>
  <c r="D82" i="1" s="1"/>
  <c r="T81" i="1"/>
  <c r="U81" i="1" s="1"/>
  <c r="S81" i="1"/>
  <c r="D81" i="1" a="1"/>
  <c r="D81" i="1" s="1"/>
  <c r="T80" i="1"/>
  <c r="U80" i="1" s="1"/>
  <c r="S80" i="1"/>
  <c r="D80" i="1" a="1"/>
  <c r="D80" i="1" s="1"/>
  <c r="T78" i="1"/>
  <c r="U78" i="1" s="1"/>
  <c r="S78" i="1"/>
  <c r="D78" i="1" a="1"/>
  <c r="D78" i="1" s="1"/>
  <c r="T77" i="1"/>
  <c r="U77" i="1" s="1"/>
  <c r="S77" i="1"/>
  <c r="D77" i="1" a="1"/>
  <c r="D77" i="1" s="1"/>
  <c r="T76" i="1"/>
  <c r="U76" i="1" s="1"/>
  <c r="S76" i="1"/>
  <c r="D76" i="1" a="1"/>
  <c r="D76" i="1" s="1"/>
  <c r="T75" i="1"/>
  <c r="U75" i="1" s="1"/>
  <c r="S75" i="1"/>
  <c r="D75" i="1" a="1"/>
  <c r="D75" i="1" s="1"/>
  <c r="T74" i="1"/>
  <c r="U74" i="1" s="1"/>
  <c r="S74" i="1"/>
  <c r="D74" i="1" a="1"/>
  <c r="D74" i="1" s="1"/>
  <c r="T73" i="1"/>
  <c r="U73" i="1" s="1"/>
  <c r="S73" i="1"/>
  <c r="D73" i="1" a="1"/>
  <c r="D73" i="1" s="1"/>
  <c r="T72" i="1"/>
  <c r="U72" i="1" s="1"/>
  <c r="S72" i="1"/>
  <c r="D72" i="1" a="1"/>
  <c r="D72" i="1" s="1"/>
  <c r="T71" i="1"/>
  <c r="U71" i="1" s="1"/>
  <c r="S71" i="1"/>
  <c r="D71" i="1" a="1"/>
  <c r="D71" i="1" s="1"/>
  <c r="T70" i="1"/>
  <c r="U70" i="1" s="1"/>
  <c r="S70" i="1"/>
  <c r="D70" i="1" a="1"/>
  <c r="D70" i="1" s="1"/>
  <c r="T69" i="1"/>
  <c r="U69" i="1" s="1"/>
  <c r="S69" i="1"/>
  <c r="D69" i="1" a="1"/>
  <c r="D69" i="1" s="1"/>
  <c r="T68" i="1"/>
  <c r="U68" i="1" s="1"/>
  <c r="S68" i="1"/>
  <c r="D68" i="1" a="1"/>
  <c r="D68" i="1" s="1"/>
  <c r="T67" i="1"/>
  <c r="U67" i="1" s="1"/>
  <c r="S67" i="1"/>
  <c r="D67" i="1" a="1"/>
  <c r="D67" i="1" s="1"/>
  <c r="T66" i="1"/>
  <c r="U66" i="1" s="1"/>
  <c r="S66" i="1"/>
  <c r="D66" i="1" a="1"/>
  <c r="D66" i="1" s="1"/>
  <c r="T65" i="1"/>
  <c r="U65" i="1" s="1"/>
  <c r="S65" i="1"/>
  <c r="D65" i="1" a="1"/>
  <c r="D65" i="1" s="1"/>
  <c r="T64" i="1"/>
  <c r="U64" i="1" s="1"/>
  <c r="S64" i="1"/>
  <c r="D64" i="1" a="1"/>
  <c r="D64" i="1" s="1"/>
  <c r="T63" i="1"/>
  <c r="U63" i="1" s="1"/>
  <c r="S63" i="1"/>
  <c r="D63" i="1" a="1"/>
  <c r="D63" i="1" s="1"/>
  <c r="T62" i="1"/>
  <c r="U62" i="1" s="1"/>
  <c r="S62" i="1"/>
  <c r="D62" i="1" a="1"/>
  <c r="D62" i="1" s="1"/>
  <c r="T61" i="1"/>
  <c r="U61" i="1" s="1"/>
  <c r="S61" i="1"/>
  <c r="D61" i="1" a="1"/>
  <c r="D61" i="1" s="1"/>
  <c r="T60" i="1"/>
  <c r="U60" i="1" s="1"/>
  <c r="S60" i="1"/>
  <c r="D60" i="1" a="1"/>
  <c r="D60" i="1" s="1"/>
  <c r="T59" i="1"/>
  <c r="U59" i="1" s="1"/>
  <c r="S59" i="1"/>
  <c r="D59" i="1" a="1"/>
  <c r="D59" i="1" s="1"/>
  <c r="T58" i="1"/>
  <c r="U58" i="1" s="1"/>
  <c r="S58" i="1"/>
  <c r="D58" i="1" a="1"/>
  <c r="D58" i="1" s="1"/>
  <c r="T57" i="1"/>
  <c r="U57" i="1" s="1"/>
  <c r="S57" i="1"/>
  <c r="D57" i="1" a="1"/>
  <c r="D57" i="1" s="1"/>
  <c r="T56" i="1"/>
  <c r="U56" i="1" s="1"/>
  <c r="S56" i="1"/>
  <c r="D56" i="1" a="1"/>
  <c r="D56" i="1" s="1"/>
  <c r="T55" i="1"/>
  <c r="U55" i="1" s="1"/>
  <c r="S55" i="1"/>
  <c r="D55" i="1" a="1"/>
  <c r="D55" i="1" s="1"/>
  <c r="T54" i="1"/>
  <c r="U54" i="1" s="1"/>
  <c r="S54" i="1"/>
  <c r="D54" i="1" a="1"/>
  <c r="D54" i="1" s="1"/>
  <c r="T53" i="1"/>
  <c r="U53" i="1" s="1"/>
  <c r="S53" i="1"/>
  <c r="D53" i="1" a="1"/>
  <c r="D53" i="1" s="1"/>
  <c r="T52" i="1"/>
  <c r="U52" i="1" s="1"/>
  <c r="S52" i="1"/>
  <c r="D52" i="1" a="1"/>
  <c r="D52" i="1" s="1"/>
  <c r="T51" i="1"/>
  <c r="U51" i="1" s="1"/>
  <c r="S51" i="1"/>
  <c r="D51" i="1" a="1"/>
  <c r="D51" i="1" s="1"/>
  <c r="T50" i="1"/>
  <c r="U50" i="1" s="1"/>
  <c r="S50" i="1"/>
  <c r="D50" i="1" a="1"/>
  <c r="D50" i="1" s="1"/>
  <c r="T49" i="1"/>
  <c r="U49" i="1" s="1"/>
  <c r="S49" i="1"/>
  <c r="D49" i="1" a="1"/>
  <c r="D49" i="1" s="1"/>
  <c r="T48" i="1"/>
  <c r="U48" i="1" s="1"/>
  <c r="S48" i="1"/>
  <c r="D48" i="1" a="1"/>
  <c r="D48" i="1" s="1"/>
  <c r="T47" i="1"/>
  <c r="U47" i="1" s="1"/>
  <c r="S47" i="1"/>
  <c r="D47" i="1" a="1"/>
  <c r="D47" i="1" s="1"/>
  <c r="T46" i="1"/>
  <c r="U46" i="1" s="1"/>
  <c r="S46" i="1"/>
  <c r="D46" i="1" a="1"/>
  <c r="D46" i="1" s="1"/>
  <c r="T45" i="1"/>
  <c r="U45" i="1" s="1"/>
  <c r="S45" i="1"/>
  <c r="D45" i="1" a="1"/>
  <c r="D45" i="1" s="1"/>
  <c r="T44" i="1"/>
  <c r="U44" i="1" s="1"/>
  <c r="S44" i="1"/>
  <c r="D44" i="1" a="1"/>
  <c r="D44" i="1" s="1"/>
  <c r="T43" i="1"/>
  <c r="U43" i="1" s="1"/>
  <c r="S43" i="1"/>
  <c r="D43" i="1" a="1"/>
  <c r="D43" i="1" s="1"/>
  <c r="T42" i="1"/>
  <c r="U42" i="1" s="1"/>
  <c r="S42" i="1"/>
  <c r="D42" i="1" a="1"/>
  <c r="D42" i="1" s="1"/>
  <c r="T41" i="1"/>
  <c r="U41" i="1" s="1"/>
  <c r="S41" i="1"/>
  <c r="D41" i="1" a="1"/>
  <c r="D41" i="1" s="1"/>
  <c r="T40" i="1"/>
  <c r="U40" i="1" s="1"/>
  <c r="S40" i="1"/>
  <c r="D40" i="1" a="1"/>
  <c r="D40" i="1" s="1"/>
  <c r="T39" i="1"/>
  <c r="U39" i="1" s="1"/>
  <c r="S39" i="1"/>
  <c r="D39" i="1" a="1"/>
  <c r="D39" i="1" s="1"/>
  <c r="T38" i="1"/>
  <c r="U38" i="1" s="1"/>
  <c r="S38" i="1"/>
  <c r="D38" i="1" a="1"/>
  <c r="D38" i="1" s="1"/>
  <c r="T37" i="1"/>
  <c r="U37" i="1" s="1"/>
  <c r="S37" i="1"/>
  <c r="D37" i="1" a="1"/>
  <c r="D37" i="1" s="1"/>
  <c r="T36" i="1"/>
  <c r="U36" i="1" s="1"/>
  <c r="S36" i="1"/>
  <c r="D36" i="1" a="1"/>
  <c r="D36" i="1" s="1"/>
  <c r="T35" i="1"/>
  <c r="U35" i="1" s="1"/>
  <c r="S35" i="1"/>
  <c r="D35" i="1" a="1"/>
  <c r="D35" i="1" s="1"/>
  <c r="T34" i="1"/>
  <c r="U34" i="1" s="1"/>
  <c r="S34" i="1"/>
  <c r="D34" i="1" a="1"/>
  <c r="D34" i="1" s="1"/>
  <c r="T33" i="1"/>
  <c r="U33" i="1" s="1"/>
  <c r="S33" i="1"/>
  <c r="D33" i="1" a="1"/>
  <c r="D33" i="1" s="1"/>
  <c r="T32" i="1"/>
  <c r="U32" i="1" s="1"/>
  <c r="S32" i="1"/>
  <c r="D32" i="1" a="1"/>
  <c r="D32" i="1" s="1"/>
  <c r="T31" i="1"/>
  <c r="U31" i="1" s="1"/>
  <c r="S31" i="1"/>
  <c r="D31" i="1" a="1"/>
  <c r="D31" i="1" s="1"/>
  <c r="T30" i="1"/>
  <c r="U30" i="1" s="1"/>
  <c r="S30" i="1"/>
  <c r="D30" i="1" a="1"/>
  <c r="D30" i="1" s="1"/>
  <c r="T29" i="1"/>
  <c r="U29" i="1" s="1"/>
  <c r="S29" i="1"/>
  <c r="D29" i="1" a="1"/>
  <c r="D29" i="1" s="1"/>
  <c r="T28" i="1"/>
  <c r="U28" i="1" s="1"/>
  <c r="S28" i="1"/>
  <c r="D28" i="1" a="1"/>
  <c r="D28" i="1" s="1"/>
  <c r="T27" i="1"/>
  <c r="U27" i="1" s="1"/>
  <c r="S27" i="1"/>
  <c r="D27" i="1" a="1"/>
  <c r="D27" i="1" s="1"/>
  <c r="T26" i="1"/>
  <c r="U26" i="1" s="1"/>
  <c r="S26" i="1"/>
  <c r="D26" i="1" a="1"/>
  <c r="D26" i="1" s="1"/>
  <c r="T25" i="1"/>
  <c r="U25" i="1" s="1"/>
  <c r="S25" i="1"/>
  <c r="D25" i="1" a="1"/>
  <c r="D25" i="1" s="1"/>
  <c r="T24" i="1"/>
  <c r="U24" i="1" s="1"/>
  <c r="S24" i="1"/>
  <c r="D24" i="1" a="1"/>
  <c r="D24" i="1" s="1"/>
  <c r="T23" i="1"/>
  <c r="U23" i="1" s="1"/>
  <c r="S23" i="1"/>
  <c r="D23" i="1" a="1"/>
  <c r="D23" i="1" s="1"/>
  <c r="T22" i="1"/>
  <c r="U22" i="1" s="1"/>
  <c r="S22" i="1"/>
  <c r="D22" i="1" a="1"/>
  <c r="D22" i="1" s="1"/>
  <c r="T21" i="1"/>
  <c r="U21" i="1" s="1"/>
  <c r="S21" i="1"/>
  <c r="D21" i="1" a="1"/>
  <c r="D21" i="1" s="1"/>
  <c r="T20" i="1"/>
  <c r="U20" i="1" s="1"/>
  <c r="S20" i="1"/>
  <c r="D20" i="1" a="1"/>
  <c r="D20" i="1" s="1"/>
  <c r="T19" i="1"/>
  <c r="U19" i="1" s="1"/>
  <c r="S19" i="1"/>
  <c r="D19" i="1" a="1"/>
  <c r="D19" i="1" s="1"/>
  <c r="T18" i="1"/>
  <c r="U18" i="1" s="1"/>
  <c r="S18" i="1"/>
  <c r="D18" i="1" a="1"/>
  <c r="D18" i="1" s="1"/>
  <c r="T17" i="1"/>
  <c r="U17" i="1" s="1"/>
  <c r="S17" i="1"/>
  <c r="D17" i="1" a="1"/>
  <c r="D17" i="1" s="1"/>
  <c r="T16" i="1"/>
  <c r="U16" i="1" s="1"/>
  <c r="S16" i="1"/>
  <c r="D16" i="1" a="1"/>
  <c r="D16" i="1" s="1"/>
  <c r="T15" i="1"/>
  <c r="U15" i="1" s="1"/>
  <c r="S15" i="1"/>
  <c r="D15" i="1" a="1"/>
  <c r="D15" i="1" s="1"/>
  <c r="T14" i="1"/>
  <c r="U14" i="1" s="1"/>
  <c r="S14" i="1"/>
  <c r="D14" i="1" a="1"/>
  <c r="D14" i="1" s="1"/>
  <c r="T13" i="1"/>
  <c r="U13" i="1" s="1"/>
  <c r="S13" i="1"/>
  <c r="D13" i="1" a="1"/>
  <c r="D13" i="1" s="1"/>
  <c r="T12" i="1"/>
  <c r="U12" i="1" s="1"/>
  <c r="S12" i="1"/>
  <c r="D12" i="1" a="1"/>
  <c r="D12" i="1" s="1"/>
  <c r="S184" i="1" l="1"/>
  <c r="S187" i="1" s="1"/>
  <c r="D184" i="1"/>
  <c r="U184" i="1"/>
  <c r="S186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<sst xmlns="http://schemas.openxmlformats.org/spreadsheetml/2006/main" count="2058" uniqueCount="734">
  <si>
    <t>Jelmagyarázat:</t>
  </si>
  <si>
    <t>🔥 - szárazságtűrő        ☠ - mérgező</t>
  </si>
  <si>
    <t>🍴 - ehető</t>
  </si>
  <si>
    <t xml:space="preserve">🧪- mészkerülő </t>
  </si>
  <si>
    <t>🚿 - alacsony vízigény</t>
  </si>
  <si>
    <t>○ - napos            ✅ - megbízható, bizonyított fajta</t>
  </si>
  <si>
    <t>9x9:</t>
  </si>
  <si>
    <t>24 db</t>
  </si>
  <si>
    <t>ø 15:</t>
  </si>
  <si>
    <t>9 db</t>
  </si>
  <si>
    <t>ø 22:</t>
  </si>
  <si>
    <t>4 db</t>
  </si>
  <si>
    <t xml:space="preserve"> ❄  - fagyérzékeny         ⛨ - gyógyhatás</t>
  </si>
  <si>
    <t>♨️ - illatos</t>
  </si>
  <si>
    <t>🪨- mészkedvelő</t>
  </si>
  <si>
    <t>🚿🚿 - átlagos vízigény</t>
  </si>
  <si>
    <t>◐ - félárnyékos   🐝 - méhcsalogató, jó méhlegelő</t>
  </si>
  <si>
    <t>11x11:</t>
  </si>
  <si>
    <t>15 db</t>
  </si>
  <si>
    <t>ø 17:</t>
  </si>
  <si>
    <t>7 db</t>
  </si>
  <si>
    <t>ø 26:</t>
  </si>
  <si>
    <t>2 db</t>
  </si>
  <si>
    <t>😋 - tápanyagigényes    ✂ - vágott virágnak jó fajta</t>
  </si>
  <si>
    <t>📌 - szúrós lombozat</t>
  </si>
  <si>
    <t>🌿 - lombjával díszítő</t>
  </si>
  <si>
    <t>🚿🚿🚿 - magas vízigény</t>
  </si>
  <si>
    <t>● - árnyékos        ⛱️ - talajtakarásra alkalmas</t>
  </si>
  <si>
    <t>ø 12 / ø 13:</t>
  </si>
  <si>
    <t>12 db</t>
  </si>
  <si>
    <t>ø 19:</t>
  </si>
  <si>
    <t>6 db</t>
  </si>
  <si>
    <t>ø 27:</t>
  </si>
  <si>
    <t>1 db</t>
  </si>
  <si>
    <t>🥬 - örökzöld                ✨ - új növény a kínálatban</t>
  </si>
  <si>
    <t>🫐- termésével díszít</t>
  </si>
  <si>
    <t>🍁 - őszi lombszíneződés</t>
  </si>
  <si>
    <t>⸙- szárazkötészeti anyag</t>
  </si>
  <si>
    <t>🔁 - remontál     📅 - hosszan virágzó</t>
  </si>
  <si>
    <t>ø 14:</t>
  </si>
  <si>
    <t>11 db</t>
  </si>
  <si>
    <t>ø 21:</t>
  </si>
  <si>
    <t>KÉRT DB</t>
  </si>
  <si>
    <t>SZÁMÍTOTT
LÁDA DB</t>
  </si>
  <si>
    <t>ETIKETT</t>
  </si>
  <si>
    <t>ETIKETT
KÉRT DB</t>
  </si>
  <si>
    <t>TUDOMÁNYOS NÉV
(a névre kattintva megnézhető a növény fényképe)</t>
  </si>
  <si>
    <t>MAGYAR NÉV</t>
  </si>
  <si>
    <t>FÉNYIGÉNY /
FEKVÉS</t>
  </si>
  <si>
    <t>VÍZIGÉNY</t>
  </si>
  <si>
    <t>VIRÁGSZÍN</t>
  </si>
  <si>
    <t>VIRÁGZÁSI
IDŐ</t>
  </si>
  <si>
    <t>KIFEJLETT
MAGASSÁG
(cm)</t>
  </si>
  <si>
    <t>TULAJDONSÁGOK</t>
  </si>
  <si>
    <r>
      <t>ÜLTETÉSI
SŰRŰSÉG
(db/m</t>
    </r>
    <r>
      <rPr>
        <b/>
        <vertAlign val="superscript"/>
        <sz val="11"/>
        <color rgb="FFFFFFFF"/>
        <rFont val="Open Sans"/>
        <family val="2"/>
      </rPr>
      <t>2</t>
    </r>
    <r>
      <rPr>
        <b/>
        <sz val="11"/>
        <color rgb="FFFFFFFF"/>
        <rFont val="Open Sans"/>
        <family val="2"/>
      </rPr>
      <t>)</t>
    </r>
  </si>
  <si>
    <t>TŐTÁV
(cm)</t>
  </si>
  <si>
    <t>CSERÉP
MÉRET</t>
  </si>
  <si>
    <t>NETTÓ
EGYSÉGÁR 
(Ft)</t>
  </si>
  <si>
    <t>NETTÓ
ÁR
(Ft)</t>
  </si>
  <si>
    <t>NETTÓ
EGYSÉGÁR 
(EUR)</t>
  </si>
  <si>
    <t>NETTÓ
ÁR
(EUR)</t>
  </si>
  <si>
    <t>cikkszám</t>
  </si>
  <si>
    <t>VIRÁGZÓ ÉVELŐK</t>
  </si>
  <si>
    <t>○◐</t>
  </si>
  <si>
    <t xml:space="preserve">🚿 </t>
  </si>
  <si>
    <t>VI-VIII</t>
  </si>
  <si>
    <t>🔥🐝✂</t>
  </si>
  <si>
    <t>60-70</t>
  </si>
  <si>
    <t>Ø 15</t>
  </si>
  <si>
    <t/>
  </si>
  <si>
    <t>○</t>
  </si>
  <si>
    <t>halványsárga</t>
  </si>
  <si>
    <t>VI-IX</t>
  </si>
  <si>
    <t>🔥🐝✂⸙</t>
  </si>
  <si>
    <t>30-35</t>
  </si>
  <si>
    <t>aranysárga</t>
  </si>
  <si>
    <t>30-60</t>
  </si>
  <si>
    <t>35-40</t>
  </si>
  <si>
    <t>Ø 14</t>
  </si>
  <si>
    <t>70-100</t>
  </si>
  <si>
    <t>90-120</t>
  </si>
  <si>
    <t>11x11</t>
  </si>
  <si>
    <t>60-90</t>
  </si>
  <si>
    <t>világos rózsaszín</t>
  </si>
  <si>
    <t>45-60</t>
  </si>
  <si>
    <t>rózsaszín</t>
  </si>
  <si>
    <t>lilás rózsaszín</t>
  </si>
  <si>
    <t>70-80</t>
  </si>
  <si>
    <t>élénksárga</t>
  </si>
  <si>
    <t>20-30</t>
  </si>
  <si>
    <t>Ø 17</t>
  </si>
  <si>
    <t>30-45</t>
  </si>
  <si>
    <t>20-40</t>
  </si>
  <si>
    <t>60-80</t>
  </si>
  <si>
    <t>40-60</t>
  </si>
  <si>
    <t>citromsárga</t>
  </si>
  <si>
    <t>30-40</t>
  </si>
  <si>
    <t>van</t>
  </si>
  <si>
    <t>téglavörös</t>
  </si>
  <si>
    <t>V-VIII</t>
  </si>
  <si>
    <t>50-60</t>
  </si>
  <si>
    <t>◐</t>
  </si>
  <si>
    <t xml:space="preserve">🚿🚿 </t>
  </si>
  <si>
    <t>VIII-IX</t>
  </si>
  <si>
    <t>kék</t>
  </si>
  <si>
    <t>80-90</t>
  </si>
  <si>
    <t>◐●</t>
  </si>
  <si>
    <t>fehér</t>
  </si>
  <si>
    <t>VIII-X</t>
  </si>
  <si>
    <t>50-70</t>
  </si>
  <si>
    <t>🐝</t>
  </si>
  <si>
    <t>40-45</t>
  </si>
  <si>
    <t>VI-VII</t>
  </si>
  <si>
    <t>IX-X</t>
  </si>
  <si>
    <t>100-150</t>
  </si>
  <si>
    <t>🐝🌿</t>
  </si>
  <si>
    <t>150-200</t>
  </si>
  <si>
    <t>halvány rózsaszín</t>
  </si>
  <si>
    <t>IV-VI</t>
  </si>
  <si>
    <t>V-VII</t>
  </si>
  <si>
    <t>⛱️🌿</t>
  </si>
  <si>
    <t>25-30</t>
  </si>
  <si>
    <t>9x9</t>
  </si>
  <si>
    <t>10-20</t>
  </si>
  <si>
    <t>🔥🥬</t>
  </si>
  <si>
    <t>sötét rózsaszín</t>
  </si>
  <si>
    <t>ibolyakék</t>
  </si>
  <si>
    <t>30-50</t>
  </si>
  <si>
    <t>VII-IX</t>
  </si>
  <si>
    <t>40-50</t>
  </si>
  <si>
    <t>🔥🐝🌿✂</t>
  </si>
  <si>
    <t>🔥🐝</t>
  </si>
  <si>
    <t>♨️🐝</t>
  </si>
  <si>
    <t>krémfehér</t>
  </si>
  <si>
    <t>sárga</t>
  </si>
  <si>
    <t>V-VI</t>
  </si>
  <si>
    <t>10-15</t>
  </si>
  <si>
    <t>kékeslila</t>
  </si>
  <si>
    <t>IV-V</t>
  </si>
  <si>
    <t>○◐●</t>
  </si>
  <si>
    <t>🚿</t>
  </si>
  <si>
    <t>alliuavatar17</t>
  </si>
  <si>
    <t>Allium 'Avatar'</t>
  </si>
  <si>
    <t>Díszhagyma</t>
  </si>
  <si>
    <t>100-120</t>
  </si>
  <si>
    <t>lila</t>
  </si>
  <si>
    <t>Allium 'Serendipity'</t>
  </si>
  <si>
    <t>VII-VIII</t>
  </si>
  <si>
    <t>35-45</t>
  </si>
  <si>
    <t>alliuserend15</t>
  </si>
  <si>
    <t>alliulisabl15</t>
  </si>
  <si>
    <t>Allium senescens 'Lisa Blue'</t>
  </si>
  <si>
    <t>Hegyi hagyma</t>
  </si>
  <si>
    <t>levendulalila</t>
  </si>
  <si>
    <t>alliumedusa15</t>
  </si>
  <si>
    <t>Allium senescens 'Medusa's Hair'</t>
  </si>
  <si>
    <t>rózsaszínes-lilás</t>
  </si>
  <si>
    <t>15-25</t>
  </si>
  <si>
    <t>Széleslevelű csillagmeténg</t>
  </si>
  <si>
    <t>🔥☠</t>
  </si>
  <si>
    <t>amsonstormc15</t>
  </si>
  <si>
    <t>Amsonia tabernaemontana 'Storm Cloud'</t>
  </si>
  <si>
    <t>halványkék</t>
  </si>
  <si>
    <t>50-75</t>
  </si>
  <si>
    <t>VII-X</t>
  </si>
  <si>
    <t>80-100</t>
  </si>
  <si>
    <t>70-90</t>
  </si>
  <si>
    <t>50-80</t>
  </si>
  <si>
    <t>sárgászöld</t>
  </si>
  <si>
    <t>angelgigas15</t>
  </si>
  <si>
    <t>Angelica gigas</t>
  </si>
  <si>
    <t>Koreai angyalgyökér</t>
  </si>
  <si>
    <t>mélylila</t>
  </si>
  <si>
    <t>🐝😋</t>
  </si>
  <si>
    <t>IV-VII</t>
  </si>
  <si>
    <t>aquilearlwh9</t>
  </si>
  <si>
    <t>Aquilegia EARLYBIRD™ 'White'</t>
  </si>
  <si>
    <t>Harangláb</t>
  </si>
  <si>
    <t>☠🐝✂</t>
  </si>
  <si>
    <t>20-25</t>
  </si>
  <si>
    <t>színkeverék</t>
  </si>
  <si>
    <t>55-60</t>
  </si>
  <si>
    <t>15-20</t>
  </si>
  <si>
    <t>Réti harangláb</t>
  </si>
  <si>
    <t>aquilblueba11</t>
  </si>
  <si>
    <t>Aquilegia vulgaris 'Blue Barlow'</t>
  </si>
  <si>
    <t>aquilgranma11</t>
  </si>
  <si>
    <t>Aquilegia vulgaris 'Grandmother's Garden'</t>
  </si>
  <si>
    <t>aquilgreena11</t>
  </si>
  <si>
    <t>Aquilegia vulgaris 'Green Apples'</t>
  </si>
  <si>
    <t>féltelt, zöldesfehér</t>
  </si>
  <si>
    <t>aquilnoraba11</t>
  </si>
  <si>
    <t>Aquilegia vulgaris 'Nora Barlow'</t>
  </si>
  <si>
    <t>telt, rózsaszín, fehér szegéllyel</t>
  </si>
  <si>
    <t>aquilwhiteb11</t>
  </si>
  <si>
    <t>Aquilegia vulgaris 'White Barlow'</t>
  </si>
  <si>
    <t>féltelt, fehér</t>
  </si>
  <si>
    <t>🥬⛱️</t>
  </si>
  <si>
    <t>🥬</t>
  </si>
  <si>
    <t>5-10</t>
  </si>
  <si>
    <t>armermariti9</t>
  </si>
  <si>
    <t>Armeria maritima</t>
  </si>
  <si>
    <t>Tengerparti pázsitszegfű</t>
  </si>
  <si>
    <t>15-30</t>
  </si>
  <si>
    <t>armerarmapi9</t>
  </si>
  <si>
    <t>Armeria maritima 'Armada Pink'</t>
  </si>
  <si>
    <t>armervesuv9</t>
  </si>
  <si>
    <t>Armeria maritima 'Vezuv'</t>
  </si>
  <si>
    <t>🐝✂</t>
  </si>
  <si>
    <t>vörösesbarna</t>
  </si>
  <si>
    <t>🚿🚿</t>
  </si>
  <si>
    <t>rózsaszín-fehér</t>
  </si>
  <si>
    <t>sötétlila</t>
  </si>
  <si>
    <t>Tollbuga</t>
  </si>
  <si>
    <t>🐝✂⸙</t>
  </si>
  <si>
    <t>Japán tollbuga</t>
  </si>
  <si>
    <t>Ø 21</t>
  </si>
  <si>
    <t>astileuropa17</t>
  </si>
  <si>
    <t>Astilbe japonica 'Europa'</t>
  </si>
  <si>
    <t>vörös</t>
  </si>
  <si>
    <t>sötétpiros</t>
  </si>
  <si>
    <t>Kínai tollbuga</t>
  </si>
  <si>
    <t>astilpumila11</t>
  </si>
  <si>
    <t>Astilbe rubra (syn. chinensis) 'Pumila'</t>
  </si>
  <si>
    <t>astilhennie21</t>
  </si>
  <si>
    <t>Astilbe simplicifolia 'Hennie Graafland'</t>
  </si>
  <si>
    <t>astiotabula15</t>
  </si>
  <si>
    <t>Astilboides tabularis</t>
  </si>
  <si>
    <t>Pajzslevelű tópartifű</t>
  </si>
  <si>
    <t>🌿</t>
  </si>
  <si>
    <t>120-150</t>
  </si>
  <si>
    <t>III-V</t>
  </si>
  <si>
    <t>25-40</t>
  </si>
  <si>
    <t xml:space="preserve">Kaukázusi nefelejcs </t>
  </si>
  <si>
    <t>🚿🚿🚿</t>
  </si>
  <si>
    <t>brunnjackof15</t>
  </si>
  <si>
    <t>Brunnera (syn. Myosotis) macrophylla 'Jack of Diamonds'</t>
  </si>
  <si>
    <t>Baracklevelű harangvirág</t>
  </si>
  <si>
    <t>Campanula persicifolia 'Caerulea'</t>
  </si>
  <si>
    <t>campacaerul9</t>
  </si>
  <si>
    <t>campaperwhi9</t>
  </si>
  <si>
    <t xml:space="preserve">Campanula persicifolia 'White' </t>
  </si>
  <si>
    <t>rózsaszínes piros</t>
  </si>
  <si>
    <t>Csinos gerlefej</t>
  </si>
  <si>
    <t>cheloalba14</t>
  </si>
  <si>
    <t>Chelone obliqua 'Alba'</t>
  </si>
  <si>
    <t>V-X</t>
  </si>
  <si>
    <t>200-250</t>
  </si>
  <si>
    <t>V-IX</t>
  </si>
  <si>
    <t>sötétrózsaszín</t>
  </si>
  <si>
    <t>narancssárga</t>
  </si>
  <si>
    <t>Szívvirág</t>
  </si>
  <si>
    <t>☠🐝</t>
  </si>
  <si>
    <t>dicenamoret14</t>
  </si>
  <si>
    <t>Dicentra AMORE™ 'Titanium'</t>
  </si>
  <si>
    <t>III-IX</t>
  </si>
  <si>
    <t>féltelt sárga</t>
  </si>
  <si>
    <t>zöldesfehér</t>
  </si>
  <si>
    <t>⛨🐝✂</t>
  </si>
  <si>
    <t>80-120</t>
  </si>
  <si>
    <t>🔥🍁</t>
  </si>
  <si>
    <t>epimerubrum15</t>
  </si>
  <si>
    <t>Epimedium × rubrum</t>
  </si>
  <si>
    <t>Vöröslő tündérvirág</t>
  </si>
  <si>
    <t>piros-fehér</t>
  </si>
  <si>
    <t>epimeniveum15</t>
  </si>
  <si>
    <t>Epimedium × youngianum 'Niveum'</t>
  </si>
  <si>
    <t>Fehér tündérvirág</t>
  </si>
  <si>
    <t>🔥🍁⛱️</t>
  </si>
  <si>
    <t>♨️</t>
  </si>
  <si>
    <t>rózsaszínes fehér</t>
  </si>
  <si>
    <t>🔥☠🐝🌿</t>
  </si>
  <si>
    <t>euphocypari14</t>
  </si>
  <si>
    <t>Euphorbia cyparissias</t>
  </si>
  <si>
    <t>Farkas kutyatej</t>
  </si>
  <si>
    <t>VI-XI</t>
  </si>
  <si>
    <t>🥬🐝</t>
  </si>
  <si>
    <t>Angol gólyaorr</t>
  </si>
  <si>
    <t>Geranium × cantabrigiense 'Biokovo'</t>
  </si>
  <si>
    <t>⛱️🥬🐝🍁</t>
  </si>
  <si>
    <t>geranbiokov14</t>
  </si>
  <si>
    <t>Geranium macrorrhizum</t>
  </si>
  <si>
    <t>Illatos gólyaorr</t>
  </si>
  <si>
    <t>🥬🐝♨️</t>
  </si>
  <si>
    <t>geranmacror14</t>
  </si>
  <si>
    <t>geranspessa11</t>
  </si>
  <si>
    <t>Geranium macrorrhizum 'Spessart'</t>
  </si>
  <si>
    <t>geranelizaa14</t>
  </si>
  <si>
    <t>Geranium maculatum 'Elizabeth Ann'</t>
  </si>
  <si>
    <t>Foltos gólyaorr</t>
  </si>
  <si>
    <t>🌿🐝</t>
  </si>
  <si>
    <t>Gyömbérgyökér</t>
  </si>
  <si>
    <t>III-VIII</t>
  </si>
  <si>
    <t>geumnonna15</t>
  </si>
  <si>
    <t>Geum 'Nonna'</t>
  </si>
  <si>
    <t>féltelt aranysárga-narancs</t>
  </si>
  <si>
    <t>Geum TEMPO™ 'Yellow'</t>
  </si>
  <si>
    <t>geumtempoye15</t>
  </si>
  <si>
    <t>geumtotatan15</t>
  </si>
  <si>
    <t>Geum 'Totally Tangerine'</t>
  </si>
  <si>
    <t>🥬🐝✂</t>
  </si>
  <si>
    <t xml:space="preserve"> 10-15</t>
  </si>
  <si>
    <t>helinsalici15</t>
  </si>
  <si>
    <t>Helianthus salicifolius</t>
  </si>
  <si>
    <t>Fűzlevelű napraforgó</t>
  </si>
  <si>
    <t>250-300</t>
  </si>
  <si>
    <t>Sásliliom</t>
  </si>
  <si>
    <t>hemerblackp15</t>
  </si>
  <si>
    <t>Hemerocallis 'Black Prince'</t>
  </si>
  <si>
    <t>burgundi vörös, sárga torok</t>
  </si>
  <si>
    <t>hemercampem15</t>
  </si>
  <si>
    <t>Hemerocallis 'Campfire Embers'</t>
  </si>
  <si>
    <t>téglavörös, sárga torok</t>
  </si>
  <si>
    <t>hemercathwo15</t>
  </si>
  <si>
    <t>Hemerocallis 'Catherine Woodbury'</t>
  </si>
  <si>
    <t>világos rózsaszín, zöldessárga torok</t>
  </si>
  <si>
    <t>vörös, sárga torok</t>
  </si>
  <si>
    <t>hemercrimpi15</t>
  </si>
  <si>
    <t>Hemerocallis 'Crimson Pirate'</t>
  </si>
  <si>
    <t>hemerdaride15</t>
  </si>
  <si>
    <t>Hemerocallis 'Daring Deception'</t>
  </si>
  <si>
    <t>rózsaszín, lila szem és szegély, zöld torok</t>
  </si>
  <si>
    <t>hemereldesp15</t>
  </si>
  <si>
    <t>Hemerocallis 'El Desperado'</t>
  </si>
  <si>
    <t>krémsárga, bordó szem és szél, sárga torok</t>
  </si>
  <si>
    <t>hemerentrap15</t>
  </si>
  <si>
    <t>Hemerocallis 'Entrapment'</t>
  </si>
  <si>
    <t>hemerfooled15</t>
  </si>
  <si>
    <t>Hemerocallis 'Fooled Me'</t>
  </si>
  <si>
    <t>aranysárga, vörös szem és él, sárga torok</t>
  </si>
  <si>
    <t>hemermadene15</t>
  </si>
  <si>
    <t>Hemerocallis 'Madeline Nettles Eyes'</t>
  </si>
  <si>
    <t>téglavörös, sötétlila szem és él, sárgászöld torok</t>
  </si>
  <si>
    <t>hemermatrjo15</t>
  </si>
  <si>
    <t>Hemerocallis 'Matrousjka'</t>
  </si>
  <si>
    <t>rózsaszín, fehér ér, sárga torok</t>
  </si>
  <si>
    <t>hemermaunal15</t>
  </si>
  <si>
    <t>Hemerocallis 'Mauna Loa'</t>
  </si>
  <si>
    <t>hemernighbe15</t>
  </si>
  <si>
    <t>Hemerocallis 'Night Beacon'</t>
  </si>
  <si>
    <t>sötét bíborlila, sárgászöld torok</t>
  </si>
  <si>
    <t>hemerredrum15</t>
  </si>
  <si>
    <t>Hemerocallis 'Red Rum'</t>
  </si>
  <si>
    <t>hemersammyr15</t>
  </si>
  <si>
    <t>Hemerocallis 'Sammy Russell'</t>
  </si>
  <si>
    <t>hemersteldo15</t>
  </si>
  <si>
    <t>Hemerocallis 'Stella de Oro'</t>
  </si>
  <si>
    <t>hemerstraca15</t>
  </si>
  <si>
    <t>Hemerocallis 'Strawberry  Candy'</t>
  </si>
  <si>
    <t>korallrózsaszín, eperpiros szem, zöldessárga torok</t>
  </si>
  <si>
    <t>hemercitrin15</t>
  </si>
  <si>
    <t>Hemerocallis citrina</t>
  </si>
  <si>
    <t>Citromsárga sásliliom</t>
  </si>
  <si>
    <t>Tűzeső</t>
  </si>
  <si>
    <t>🐝🌿🥬✂</t>
  </si>
  <si>
    <t>heuchapplcr14</t>
  </si>
  <si>
    <t>Heuchera 'Apple Crisp'</t>
  </si>
  <si>
    <t>heuchbellan14</t>
  </si>
  <si>
    <t>Heuchera 'Bella Notte'</t>
  </si>
  <si>
    <t>heuchberrsm14</t>
  </si>
  <si>
    <t>Heuchera 'Berry Smoothie®'</t>
  </si>
  <si>
    <t xml:space="preserve">fehér </t>
  </si>
  <si>
    <t>heuchbinoch14</t>
  </si>
  <si>
    <t>Heuchera 'Binoche® '</t>
  </si>
  <si>
    <t>heuchblacta14</t>
  </si>
  <si>
    <t>Heuchera 'Black Taffeta®'</t>
  </si>
  <si>
    <t>heuchboysen14</t>
  </si>
  <si>
    <t>Heuchera 'Boysenberry'</t>
  </si>
  <si>
    <t>heuchcarame14</t>
  </si>
  <si>
    <t>Heuchera 'Caramel'</t>
  </si>
  <si>
    <t>heuchcocomi14</t>
  </si>
  <si>
    <t>Heuchera CARNIVAL® 'Cocomint'</t>
  </si>
  <si>
    <t>fehéres rózsaszín</t>
  </si>
  <si>
    <t>heuchcoralb14</t>
  </si>
  <si>
    <t>Heuchera 'Coralberry'</t>
  </si>
  <si>
    <t>heuchdarkse14</t>
  </si>
  <si>
    <t>Heuchera 'Dark Secret®'</t>
  </si>
  <si>
    <t>heucheterfl14</t>
  </si>
  <si>
    <t>Heuchera 'Eternal Flame'</t>
  </si>
  <si>
    <t>heuchformid14</t>
  </si>
  <si>
    <t>Heuchera FOREVER® 'Midnight'</t>
  </si>
  <si>
    <t>heuchfrosvi14</t>
  </si>
  <si>
    <t>Heuchera 'Frosted Violet'</t>
  </si>
  <si>
    <t xml:space="preserve">halvány rózsaszín </t>
  </si>
  <si>
    <t>30-90</t>
  </si>
  <si>
    <t>heuchahapmo14</t>
  </si>
  <si>
    <t>Heuchera 'Happy Moon'</t>
  </si>
  <si>
    <t>heuchlimema14</t>
  </si>
  <si>
    <t>Heuchera 'Lime Marmalade®'</t>
  </si>
  <si>
    <t>halvány barna</t>
  </si>
  <si>
    <t>15-35</t>
  </si>
  <si>
    <t>heuchmiracl14</t>
  </si>
  <si>
    <t>Heuchera 'Miracle®'</t>
  </si>
  <si>
    <t>heuchnortbl14</t>
  </si>
  <si>
    <t>Heuchera NORTHERN EXPOSURE™ 'Black'</t>
  </si>
  <si>
    <t>heuchnosien14</t>
  </si>
  <si>
    <t>Heuchera NORTHERN EXPOSURE™ 'Sienna'®</t>
  </si>
  <si>
    <t>rózszín</t>
  </si>
  <si>
    <t>heuchnosilv14</t>
  </si>
  <si>
    <t>Heuchera NORTHERN EXPOSURE™ 'Silver'</t>
  </si>
  <si>
    <t>heuchobsidi14</t>
  </si>
  <si>
    <t>Heuchera 'Obsidian'</t>
  </si>
  <si>
    <t>heuchparis14</t>
  </si>
  <si>
    <t>Heuchera 'Paris'</t>
  </si>
  <si>
    <t>heuchpeachs14</t>
  </si>
  <si>
    <t>Heuchera 'Peach Smoothie®'</t>
  </si>
  <si>
    <t>heuchpinkpe14</t>
  </si>
  <si>
    <t>Heuchera 'Pink Pearls'</t>
  </si>
  <si>
    <t>heuchprleil14</t>
  </si>
  <si>
    <t>Heuchera 'Princess Leila'</t>
  </si>
  <si>
    <t>heuchpurppe14</t>
  </si>
  <si>
    <t>Heuchera 'Purple Petticoats'</t>
  </si>
  <si>
    <t>55-65</t>
  </si>
  <si>
    <t>heuchredlig14</t>
  </si>
  <si>
    <t>Heuchera 'Red Lightning'</t>
  </si>
  <si>
    <t>heuchredsea14</t>
  </si>
  <si>
    <t>Heuchera 'Red Sea®'</t>
  </si>
  <si>
    <t>heuchrexlim14</t>
  </si>
  <si>
    <t>Heuchera REX® 'Lime'</t>
  </si>
  <si>
    <t>65-75</t>
  </si>
  <si>
    <t>heuchrio14</t>
  </si>
  <si>
    <t>Heuchera 'Rio®'</t>
  </si>
  <si>
    <t>25-35</t>
  </si>
  <si>
    <t>heuchtimeni14</t>
  </si>
  <si>
    <t>Heuchera 'Timeless Night'</t>
  </si>
  <si>
    <t>heuchpalapu11</t>
  </si>
  <si>
    <t>Heuchera americana 'Palace Purple'</t>
  </si>
  <si>
    <t>Amerikai tűzeső</t>
  </si>
  <si>
    <t>heuchpalapu14</t>
  </si>
  <si>
    <t>heucrartnou14</t>
  </si>
  <si>
    <t>Heucherella (×) 'Art Nouveau®'</t>
  </si>
  <si>
    <t>Turbáncső</t>
  </si>
  <si>
    <t>IV-VIII</t>
  </si>
  <si>
    <t>heucrstopli14</t>
  </si>
  <si>
    <t>Heucherella (×) 'Stoplight®'</t>
  </si>
  <si>
    <t>15-40</t>
  </si>
  <si>
    <t>heucrsunrfa14</t>
  </si>
  <si>
    <t>Heucherella (×) 'Sunrise Falls'</t>
  </si>
  <si>
    <t>heucrtapest14</t>
  </si>
  <si>
    <t>Heucherella (×) 'Tapestry'</t>
  </si>
  <si>
    <t>Árnyékliliom</t>
  </si>
  <si>
    <t>🌿⛱️</t>
  </si>
  <si>
    <t>hostabluemo15</t>
  </si>
  <si>
    <t>Hosta 'Blue Mouse Ears'</t>
  </si>
  <si>
    <t>halványlila</t>
  </si>
  <si>
    <t>Varjúháj</t>
  </si>
  <si>
    <t>Hylotelephium (syn. Sedum) 'Black Knight'</t>
  </si>
  <si>
    <t>hylotblackk15</t>
  </si>
  <si>
    <t>hylotlajos14</t>
  </si>
  <si>
    <t>Hylotelephium (syn. Sedum) 'Lajos' (syn. 'Autumn Charm')</t>
  </si>
  <si>
    <t>hylotmojrub15</t>
  </si>
  <si>
    <t>Hylotelephium (syn. Sedum) MOJAVE JEWELS® 'Ruby'</t>
  </si>
  <si>
    <t>hylotbackbl14</t>
  </si>
  <si>
    <t>Hylotelephium (syn. Sedum) ROCK 'N GROW® 'Back in Black'</t>
  </si>
  <si>
    <t>iberisaxati9</t>
  </si>
  <si>
    <t>Iberis saxatilis</t>
  </si>
  <si>
    <t>Korai tatárvirág</t>
  </si>
  <si>
    <t>🔥🐝🥬</t>
  </si>
  <si>
    <t>iberisemper9</t>
  </si>
  <si>
    <t>Iberis sempervirens</t>
  </si>
  <si>
    <t>Örökzöld tatárvirág</t>
  </si>
  <si>
    <t>inulaensifo9</t>
  </si>
  <si>
    <t>Inula ensifolia</t>
  </si>
  <si>
    <t>Kardlevelű peremizs</t>
  </si>
  <si>
    <t>Iris × barbata 'Fairy Ballet'</t>
  </si>
  <si>
    <t>lamprspecta17</t>
  </si>
  <si>
    <t>Lamprocapnos (syn. Dicentra) spectabilis</t>
  </si>
  <si>
    <t>Nagy szívvirág</t>
  </si>
  <si>
    <t>🐝✂☠🥬</t>
  </si>
  <si>
    <t>Lamprocapnos (syn. Dicentra) spectabilis 'Alba'</t>
  </si>
  <si>
    <t>lampralba17</t>
  </si>
  <si>
    <t>🔥🥬🐝⛨</t>
  </si>
  <si>
    <t>sötét liláskék</t>
  </si>
  <si>
    <t>lavanarabni14</t>
  </si>
  <si>
    <t>Lavandula × intermedia 'Arabian Night' (syn. 'Impress Purple')</t>
  </si>
  <si>
    <t>Hibrid levendula</t>
  </si>
  <si>
    <t>Lavandula × intermedia 'Grappenhall'</t>
  </si>
  <si>
    <t>világoslila</t>
  </si>
  <si>
    <t>lavangrappe14</t>
  </si>
  <si>
    <t>Lavandula × intermedia 'Grosso'</t>
  </si>
  <si>
    <t>lavangrosso14</t>
  </si>
  <si>
    <t>lavanphenom9</t>
  </si>
  <si>
    <t>Lavandula × intermedia 'Phenomenal'</t>
  </si>
  <si>
    <t>lavanphenom14</t>
  </si>
  <si>
    <t>lysimpuncta11</t>
  </si>
  <si>
    <t>Lysimachia punctata</t>
  </si>
  <si>
    <t>Pettyegetett lizinka</t>
  </si>
  <si>
    <t>60-120</t>
  </si>
  <si>
    <t>180-240</t>
  </si>
  <si>
    <t>Méhbalzsam</t>
  </si>
  <si>
    <t>monarbradbu14</t>
  </si>
  <si>
    <t>Monarda bradburiana</t>
  </si>
  <si>
    <t>paeonbartze17</t>
  </si>
  <si>
    <t>Paeonia × hybrida (Itoh-csoport) 'Bartzella'</t>
  </si>
  <si>
    <t>Bazsarózsa</t>
  </si>
  <si>
    <t>sárga, narancsvörös középpel</t>
  </si>
  <si>
    <t>🐝♨️😋✂☠</t>
  </si>
  <si>
    <t>phloxmaybre14</t>
  </si>
  <si>
    <t>Phlox divaricata 'May Breeze'</t>
  </si>
  <si>
    <t>Terpedt lángvirág</t>
  </si>
  <si>
    <t>fehér/halvány levendula</t>
  </si>
  <si>
    <t>polemlambma15</t>
  </si>
  <si>
    <t>Polemonium caeruleum 'Lambrook Mauve'</t>
  </si>
  <si>
    <t>Kék csatavirág</t>
  </si>
  <si>
    <t>Japán kankalin</t>
  </si>
  <si>
    <t>primumillcr9</t>
  </si>
  <si>
    <t>Primula japonica 'Miller's Crimson'</t>
  </si>
  <si>
    <t>eperpiros mélypiros szemekkel</t>
  </si>
  <si>
    <t>Nyugati kökörcsin</t>
  </si>
  <si>
    <t>🐝☠</t>
  </si>
  <si>
    <t>pulsarotegl9</t>
  </si>
  <si>
    <t xml:space="preserve">Pulsatilla vulgaris 'Rote Glocke' </t>
  </si>
  <si>
    <t>VI</t>
  </si>
  <si>
    <t>rodgeaescul15</t>
  </si>
  <si>
    <t>Rodgersia aesculifolia</t>
  </si>
  <si>
    <t>Nagytermetű tópartifű</t>
  </si>
  <si>
    <t>sárgásfehér</t>
  </si>
  <si>
    <t>Kúpvirág</t>
  </si>
  <si>
    <t>Pompás kúpvirág</t>
  </si>
  <si>
    <t>rudbegoldbl14</t>
  </si>
  <si>
    <t>Rudbeckia fulgida var. sullivantii 'Goldblitz'</t>
  </si>
  <si>
    <t>rudbegoldqu15</t>
  </si>
  <si>
    <t>Rudbeckia laciniata 'Goldquelle'</t>
  </si>
  <si>
    <t>Magas kúpvirág</t>
  </si>
  <si>
    <t>rudbeherbst15</t>
  </si>
  <si>
    <t>Rudbeckia nitida 'Herbstsonne'</t>
  </si>
  <si>
    <t>220-250</t>
  </si>
  <si>
    <t>🥬🌿</t>
  </si>
  <si>
    <t>Arends-kőtörőfű</t>
  </si>
  <si>
    <t>saxifbuttcr9</t>
  </si>
  <si>
    <t>Saxifraga × arendsii 'Buttercream'</t>
  </si>
  <si>
    <t>saxiffindli9</t>
  </si>
  <si>
    <t>Saxifraga × arendsii 'Findling'</t>
  </si>
  <si>
    <t>🔥⛱️🐝🌿</t>
  </si>
  <si>
    <t>sedumcoraca9</t>
  </si>
  <si>
    <t>Sedum album 'Coral Carpet'</t>
  </si>
  <si>
    <t>Fehér varjúháj</t>
  </si>
  <si>
    <t>sedumkamtsc9</t>
  </si>
  <si>
    <t>Sedum kamtschaticum</t>
  </si>
  <si>
    <t>Kamtschatkai varjúháj</t>
  </si>
  <si>
    <t>sedumkurile9</t>
  </si>
  <si>
    <t>Sedum kurilense</t>
  </si>
  <si>
    <t>Kövi varjúháj</t>
  </si>
  <si>
    <t>sedumangeli9</t>
  </si>
  <si>
    <t>Sedum reflexum 'Angelina'</t>
  </si>
  <si>
    <t>stylodiphyl14</t>
  </si>
  <si>
    <t>Stylophorum diphyllum</t>
  </si>
  <si>
    <t>Erdei sárgamák</t>
  </si>
  <si>
    <t>telligrandi9</t>
  </si>
  <si>
    <t>Tellima grandiflora</t>
  </si>
  <si>
    <t>Csészerolyt</t>
  </si>
  <si>
    <t>60-150</t>
  </si>
  <si>
    <t>Turbántok</t>
  </si>
  <si>
    <t>tiaresprisy14</t>
  </si>
  <si>
    <t>Tiarella 'Spring Symphony'®</t>
  </si>
  <si>
    <t>Szívlevelű turbántok</t>
  </si>
  <si>
    <t>tiarepinksk14</t>
  </si>
  <si>
    <t>Tiarella cordifolia 'Pink Skyrocket®'</t>
  </si>
  <si>
    <t>tiarewherry14</t>
  </si>
  <si>
    <t>Tiarella wherryi</t>
  </si>
  <si>
    <t>Karéjos turbántok</t>
  </si>
  <si>
    <t>verongeorbl15</t>
  </si>
  <si>
    <t>Veronica peduncularis (syn. umbrosa) 'Georgia Blue'</t>
  </si>
  <si>
    <t>Kis-ázsiai Veronika</t>
  </si>
  <si>
    <t>indigókék, fehér szemmel</t>
  </si>
  <si>
    <t>🔥⛱️🥬🐝🍁</t>
  </si>
  <si>
    <t>xxx</t>
  </si>
  <si>
    <t>DÍSZFÜVEK</t>
  </si>
  <si>
    <t>barna</t>
  </si>
  <si>
    <t>🌿🥬</t>
  </si>
  <si>
    <t>Hegyi sás</t>
  </si>
  <si>
    <t>zöld</t>
  </si>
  <si>
    <t>10-35</t>
  </si>
  <si>
    <t>carexraurei14</t>
  </si>
  <si>
    <t>Carex montana 'Raureif'</t>
  </si>
  <si>
    <t>sötétbarna</t>
  </si>
  <si>
    <t>carexmuskin14</t>
  </si>
  <si>
    <t>Carex muskingumensis</t>
  </si>
  <si>
    <t>Pálmalevelű sás</t>
  </si>
  <si>
    <t>sárgásbarna</t>
  </si>
  <si>
    <t>vörösbarna</t>
  </si>
  <si>
    <t>🥬🌿🔥</t>
  </si>
  <si>
    <t>Kék csenkesz</t>
  </si>
  <si>
    <t>festucoolas9</t>
  </si>
  <si>
    <t>Festuca glauca 'Cool as Ice'</t>
  </si>
  <si>
    <t>festuintblu14</t>
  </si>
  <si>
    <t>Festuca glauca 'Intense Blue'</t>
  </si>
  <si>
    <t>ezüstöskék, később sárgásbarna</t>
  </si>
  <si>
    <t>hakonmacra14</t>
  </si>
  <si>
    <t>Hakonechloa macra</t>
  </si>
  <si>
    <t>Szálkafű</t>
  </si>
  <si>
    <t>világoszöld</t>
  </si>
  <si>
    <t>VII</t>
  </si>
  <si>
    <t>🥬🌿⛱️🍁</t>
  </si>
  <si>
    <t>hakonalbost14</t>
  </si>
  <si>
    <t>Hakonechloa macra 'Albostriata'</t>
  </si>
  <si>
    <t>miscacabare17</t>
  </si>
  <si>
    <t>Miscanthus sinensis 'Cabaret'</t>
  </si>
  <si>
    <t>Molnárpántlika</t>
  </si>
  <si>
    <t>rózsaszín, majd krém</t>
  </si>
  <si>
    <t>🌿🔥🍁</t>
  </si>
  <si>
    <t>barna, majd ezüstös</t>
  </si>
  <si>
    <t>miscacosmop17</t>
  </si>
  <si>
    <t>Miscanthus sinensis 'Cosmopolitan'</t>
  </si>
  <si>
    <t>🌿🔥</t>
  </si>
  <si>
    <t>miscagracil17</t>
  </si>
  <si>
    <t>Miscanthus sinensis 'Gracillimus'</t>
  </si>
  <si>
    <t>Csíkos pántlikafű</t>
  </si>
  <si>
    <t>0-10</t>
  </si>
  <si>
    <t xml:space="preserve">🌿 </t>
  </si>
  <si>
    <t>phalapicta15</t>
  </si>
  <si>
    <t>Phalaris arundinacea var. picta</t>
  </si>
  <si>
    <t>sacchravenn17</t>
  </si>
  <si>
    <t>Saccharum ravennae</t>
  </si>
  <si>
    <t>Elefántfű</t>
  </si>
  <si>
    <t>ALACSONY- ÉS TÖRPECSERJÉK</t>
  </si>
  <si>
    <t>vincamajor11</t>
  </si>
  <si>
    <t>Vinca major</t>
  </si>
  <si>
    <t>Nagy meténg</t>
  </si>
  <si>
    <t>🔥⛱️🥬</t>
  </si>
  <si>
    <t>yuccafilame15</t>
  </si>
  <si>
    <t>Yucca filamentosa</t>
  </si>
  <si>
    <t>Nagyvirágú pálmaliliom</t>
  </si>
  <si>
    <t>90-240</t>
  </si>
  <si>
    <t>🔥🥬🐝📌</t>
  </si>
  <si>
    <t>yuccafilame17</t>
  </si>
  <si>
    <t>FŰSZERNÖVÉNYEK</t>
  </si>
  <si>
    <t>artemdracun9</t>
  </si>
  <si>
    <t>Artemisia dracunculus</t>
  </si>
  <si>
    <t>Orosz tárkony</t>
  </si>
  <si>
    <t>🍴♨️🔥⛨</t>
  </si>
  <si>
    <t>origaaureum9</t>
  </si>
  <si>
    <t>Origanum vulgare 'Aureum'</t>
  </si>
  <si>
    <t>Közönséges szurokfű</t>
  </si>
  <si>
    <t>♨️🔥⛱️</t>
  </si>
  <si>
    <t>Kerti kakukkfű</t>
  </si>
  <si>
    <t>🍴♨️🔥⛨🥬🐝⛱️</t>
  </si>
  <si>
    <t>thymucompac9</t>
  </si>
  <si>
    <t>Thymus vulgaris 'Compactus'</t>
  </si>
  <si>
    <t>PÁFRÁNYOK</t>
  </si>
  <si>
    <t>VÍZINÖVÉNYEK</t>
  </si>
  <si>
    <t>VÍZMÉLYSÉG</t>
  </si>
  <si>
    <t>alismparvif15</t>
  </si>
  <si>
    <t>Alisma parviflorum</t>
  </si>
  <si>
    <t>Kereklevelű hídőr</t>
  </si>
  <si>
    <t>0-30</t>
  </si>
  <si>
    <t>25-80</t>
  </si>
  <si>
    <t>🌿🫐</t>
  </si>
  <si>
    <t>alismplanaq15</t>
  </si>
  <si>
    <t>Alisma plantago-aquatica</t>
  </si>
  <si>
    <t>Vízi hídőr</t>
  </si>
  <si>
    <t>40-100</t>
  </si>
  <si>
    <t>0-20</t>
  </si>
  <si>
    <t>butomumbell11</t>
  </si>
  <si>
    <t>Butomus umbellatus</t>
  </si>
  <si>
    <t>Virágkáka</t>
  </si>
  <si>
    <t>10-40</t>
  </si>
  <si>
    <t>Mocsári gólyahír</t>
  </si>
  <si>
    <t>🌿🐝⛱️☠</t>
  </si>
  <si>
    <t>calthalba15</t>
  </si>
  <si>
    <t>Caltha palustris 'Alba'</t>
  </si>
  <si>
    <t>0-5</t>
  </si>
  <si>
    <t>🌿🐝♨️</t>
  </si>
  <si>
    <t>Vízi harmatkása</t>
  </si>
  <si>
    <t>glycevarieg11</t>
  </si>
  <si>
    <t>Glyceria maxima 'Variegata'</t>
  </si>
  <si>
    <t>0-15</t>
  </si>
  <si>
    <t>☠ ✂</t>
  </si>
  <si>
    <t>Széleslevelű nőszirom</t>
  </si>
  <si>
    <t>irissnowdri15</t>
  </si>
  <si>
    <t>Iris laevigata 'Snowdrift'</t>
  </si>
  <si>
    <t>JUNCUEFFUSU15</t>
  </si>
  <si>
    <t>Juncus effusus</t>
  </si>
  <si>
    <t>Békaszittyó</t>
  </si>
  <si>
    <t>0-6</t>
  </si>
  <si>
    <t>juncuensifo11</t>
  </si>
  <si>
    <t>Juncus ensifolius</t>
  </si>
  <si>
    <t>Kardlevelű szittyó</t>
  </si>
  <si>
    <t>menthaquati11</t>
  </si>
  <si>
    <t>Mentha aquatica</t>
  </si>
  <si>
    <t>Vízimenta</t>
  </si>
  <si>
    <t>⛱️♨️🐝⛨</t>
  </si>
  <si>
    <t>nuphalutea15</t>
  </si>
  <si>
    <t>Nuphar (syn. Nymphaea) lutea</t>
  </si>
  <si>
    <t>Sárga vízitök</t>
  </si>
  <si>
    <t>100-200</t>
  </si>
  <si>
    <t>persiamphib15</t>
  </si>
  <si>
    <t>Persicaria (syn. Polygonum) amphibia</t>
  </si>
  <si>
    <t>Keserűfű</t>
  </si>
  <si>
    <t>30-120</t>
  </si>
  <si>
    <t>phragaustra11</t>
  </si>
  <si>
    <t>Phragmites australis</t>
  </si>
  <si>
    <t>Közönséges nád</t>
  </si>
  <si>
    <t>phragvarieg11</t>
  </si>
  <si>
    <t>Phragmites australis 'Variegata'</t>
  </si>
  <si>
    <t>pontecordat15</t>
  </si>
  <si>
    <t>Pontederia cordata</t>
  </si>
  <si>
    <t>Tömött sellővirág</t>
  </si>
  <si>
    <t>5-25</t>
  </si>
  <si>
    <t>✂☠</t>
  </si>
  <si>
    <t>Ranunculus flammula</t>
  </si>
  <si>
    <t>Békaboglárka</t>
  </si>
  <si>
    <t>10-70</t>
  </si>
  <si>
    <t>ranunflammu15</t>
  </si>
  <si>
    <t>saurucernuu15</t>
  </si>
  <si>
    <t>Saururus cernuus</t>
  </si>
  <si>
    <t>Mocsári gyíkfark</t>
  </si>
  <si>
    <t>fehér, végén krémfehér</t>
  </si>
  <si>
    <t>🌿♨️⛱️⛨</t>
  </si>
  <si>
    <t>schoelacust15</t>
  </si>
  <si>
    <t>Schoenoplectus (syn. Scirpus) lacustris</t>
  </si>
  <si>
    <t>Tavi káka</t>
  </si>
  <si>
    <t>schoealbesc15</t>
  </si>
  <si>
    <t>Schoenoplectus (syn. Scirpus) lacustris 'Albescens'</t>
  </si>
  <si>
    <t>spargerectu15</t>
  </si>
  <si>
    <t>Sparganium erectum</t>
  </si>
  <si>
    <t>Ágas békabuzogány</t>
  </si>
  <si>
    <t>5-30</t>
  </si>
  <si>
    <t>♨️🫐☠</t>
  </si>
  <si>
    <t>stachpalust15</t>
  </si>
  <si>
    <t>Stachys palustris</t>
  </si>
  <si>
    <t>Mocsári tisztesfű</t>
  </si>
  <si>
    <t>0-12</t>
  </si>
  <si>
    <t>Láda</t>
  </si>
  <si>
    <t>Nettó átlagár:</t>
  </si>
  <si>
    <t>Bruttó ár:</t>
  </si>
  <si>
    <t>Hegede Kertészet kínálat árudák részére 2026.04.18</t>
  </si>
  <si>
    <t xml:space="preserve">Hylotelephium (syn. Sedum telephium) 'Herbstfreude' </t>
  </si>
  <si>
    <t>Hosta 'Yellow Splash Rim'</t>
  </si>
  <si>
    <t>Heuchera 'Marmalade'</t>
  </si>
  <si>
    <t>pirosasbarna</t>
  </si>
  <si>
    <t xml:space="preserve">rózsaszín </t>
  </si>
  <si>
    <t>Nőszirom</t>
  </si>
  <si>
    <t>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</si>
</sst>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Ft&quot;"/>
    <numFmt numFmtId="165" formatCode="[$EUR]\ #,##0.00"/>
    <numFmt numFmtId="166" formatCode="_-* #,##0\ [$Ft-40E]_-;\-* #,##0\ [$Ft-40E]_-;_-* &quot;-&quot;??\ [$Ft-40E]_-;_-@_-"/>
  </numFmts>
  <fonts count="26" x14ac:knownFonts="1">
    <font>
      <sz val="10"/>
      <name val="Arial CE"/>
    </font>
    <font>
      <sz val="11"/>
      <name val="Open Sans"/>
      <family val="2"/>
      <charset val="238"/>
    </font>
    <font>
      <b/>
      <sz val="11"/>
      <color theme="0"/>
      <name val="Open Sans"/>
      <family val="2"/>
    </font>
    <font>
      <sz val="11"/>
      <name val="Open Sans"/>
      <family val="2"/>
    </font>
    <font>
      <b/>
      <sz val="11"/>
      <color rgb="FF339966"/>
      <name val="Open Sans"/>
      <family val="2"/>
    </font>
    <font>
      <b/>
      <sz val="11"/>
      <name val="Open Sans"/>
      <family val="2"/>
    </font>
    <font>
      <i/>
      <sz val="11"/>
      <name val="Open Sans"/>
      <family val="2"/>
    </font>
    <font>
      <b/>
      <sz val="11"/>
      <name val="Open Sans"/>
      <family val="2"/>
      <charset val="238"/>
    </font>
    <font>
      <sz val="11"/>
      <name val="Lucida Sans Unicode"/>
      <family val="2"/>
      <charset val="238"/>
    </font>
    <font>
      <b/>
      <sz val="11"/>
      <color theme="1"/>
      <name val="Open Sans"/>
      <family val="2"/>
    </font>
    <font>
      <b/>
      <sz val="11"/>
      <color theme="0"/>
      <name val="Open Sans"/>
      <family val="2"/>
      <charset val="238"/>
    </font>
    <font>
      <b/>
      <sz val="11"/>
      <color rgb="FFFFFFFF"/>
      <name val="Open Sans"/>
      <family val="2"/>
    </font>
    <font>
      <b/>
      <vertAlign val="superscript"/>
      <sz val="11"/>
      <color rgb="FFFFFFFF"/>
      <name val="Open Sans"/>
      <family val="2"/>
    </font>
    <font>
      <sz val="11"/>
      <name val="Arial CE"/>
      <charset val="238"/>
    </font>
    <font>
      <b/>
      <sz val="11"/>
      <color theme="7" tint="0.39997558519241921"/>
      <name val="Open Sans"/>
      <family val="2"/>
    </font>
    <font>
      <sz val="11"/>
      <color theme="1"/>
      <name val="Open Sans"/>
      <family val="2"/>
    </font>
    <font>
      <sz val="11"/>
      <color rgb="FFFF0000"/>
      <name val="Open Sans"/>
      <family val="2"/>
    </font>
    <font>
      <sz val="11"/>
      <color rgb="FF000000"/>
      <name val="Open Sans"/>
      <family val="2"/>
    </font>
    <font>
      <u/>
      <sz val="10"/>
      <color theme="10"/>
      <name val="Arial CE"/>
    </font>
    <font>
      <sz val="11"/>
      <color theme="1"/>
      <name val="Lucida Sans Unicode"/>
      <family val="2"/>
      <charset val="238"/>
    </font>
    <font>
      <b/>
      <sz val="11"/>
      <color rgb="FFFF0000"/>
      <name val="Open Sans"/>
      <family val="2"/>
    </font>
    <font>
      <b/>
      <sz val="11"/>
      <color rgb="FF000000"/>
      <name val="Open Sans"/>
      <family val="2"/>
    </font>
    <font>
      <b/>
      <sz val="10"/>
      <color rgb="FFC00000"/>
      <name val="Arial CE"/>
      <charset val="238"/>
    </font>
    <font>
      <u/>
      <sz val="11"/>
      <color theme="10"/>
      <name val="Open Sans"/>
      <family val="2"/>
    </font>
    <font>
      <b/>
      <sz val="20"/>
      <color rgb="FFFFFFFF"/>
      <name val="Open Sans"/>
      <family val="2"/>
    </font>
    <font>
      <b/>
      <sz val="20"/>
      <color theme="0"/>
      <name val="Open Sans"/>
      <family val="2"/>
    </font>
  </fonts>
  <fills count="17">
    <fill>
      <patternFill patternType="none"/>
    </fill>
    <fill>
      <patternFill patternType="gray125"/>
    </fill>
    <fill>
      <gradientFill>
        <stop position="0">
          <color theme="0"/>
        </stop>
        <stop position="0.5">
          <color theme="9" tint="-0.25098422193060094"/>
        </stop>
        <stop position="1">
          <color theme="0"/>
        </stop>
      </gradient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6" tint="0.79998168889431442"/>
      </patternFill>
    </fill>
    <fill>
      <patternFill patternType="solid">
        <fgColor rgb="FFFFD966"/>
        <bgColor indexed="64"/>
      </patternFill>
    </fill>
    <fill>
      <patternFill patternType="solid">
        <fgColor indexed="65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AEAAAA"/>
        <bgColor rgb="FFEDEDED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EDEDED"/>
        <bgColor theme="6" tint="0.79998168889431442"/>
      </patternFill>
    </fill>
  </fills>
  <borders count="1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6"/>
      </left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6"/>
      </left>
      <right/>
      <top style="thin">
        <color auto="1"/>
      </top>
      <bottom/>
      <diagonal/>
    </border>
    <border>
      <left style="thin">
        <color theme="6"/>
      </left>
      <right style="thin">
        <color theme="6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theme="6"/>
      </bottom>
      <diagonal/>
    </border>
    <border>
      <left style="thin">
        <color theme="6"/>
      </left>
      <right/>
      <top style="medium">
        <color rgb="FF000000"/>
      </top>
      <bottom/>
      <diagonal/>
    </border>
    <border>
      <left style="thin">
        <color theme="6"/>
      </left>
      <right style="thin">
        <color theme="6"/>
      </right>
      <top style="medium">
        <color rgb="FF000000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A5A5A5"/>
      </left>
      <right/>
      <top/>
      <bottom style="thin">
        <color rgb="FFA5A5A5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28">
    <xf numFmtId="0" fontId="0" fillId="0" borderId="0" xfId="0"/>
    <xf numFmtId="0" fontId="1" fillId="0" borderId="0" xfId="0" applyFont="1"/>
    <xf numFmtId="1" fontId="3" fillId="0" borderId="0" xfId="0" applyNumberFormat="1" applyFont="1"/>
    <xf numFmtId="1" fontId="4" fillId="0" borderId="0" xfId="0" applyNumberFormat="1" applyFont="1" applyAlignment="1">
      <alignment horizontal="left"/>
    </xf>
    <xf numFmtId="2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9" fontId="5" fillId="0" borderId="0" xfId="0" applyNumberFormat="1" applyFont="1"/>
    <xf numFmtId="49" fontId="5" fillId="0" borderId="1" xfId="0" applyNumberFormat="1" applyFont="1" applyBorder="1"/>
    <xf numFmtId="1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1" fontId="3" fillId="0" borderId="1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3" borderId="4" xfId="0" applyFont="1" applyFill="1" applyBorder="1"/>
    <xf numFmtId="0" fontId="3" fillId="0" borderId="5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 applyProtection="1">
      <alignment horizontal="center"/>
      <protection locked="0"/>
    </xf>
    <xf numFmtId="1" fontId="1" fillId="0" borderId="0" xfId="0" applyNumberFormat="1" applyFont="1"/>
    <xf numFmtId="49" fontId="3" fillId="3" borderId="4" xfId="0" applyNumberFormat="1" applyFont="1" applyFill="1" applyBorder="1"/>
    <xf numFmtId="0" fontId="3" fillId="0" borderId="3" xfId="0" applyFont="1" applyBorder="1" applyAlignment="1" applyProtection="1">
      <alignment horizontal="center"/>
      <protection locked="0"/>
    </xf>
    <xf numFmtId="49" fontId="1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49" fontId="3" fillId="0" borderId="0" xfId="0" applyNumberFormat="1" applyFont="1" applyAlignment="1">
      <alignment horizontal="left"/>
    </xf>
    <xf numFmtId="49" fontId="5" fillId="4" borderId="0" xfId="0" applyNumberFormat="1" applyFont="1" applyFill="1" applyAlignment="1">
      <alignment horizontal="center"/>
    </xf>
    <xf numFmtId="0" fontId="8" fillId="0" borderId="7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9" fillId="5" borderId="0" xfId="0" applyFont="1" applyFill="1" applyAlignment="1">
      <alignment vertical="center"/>
    </xf>
    <xf numFmtId="1" fontId="2" fillId="6" borderId="8" xfId="0" applyNumberFormat="1" applyFont="1" applyFill="1" applyBorder="1" applyAlignment="1">
      <alignment horizontal="center" vertical="center" wrapText="1"/>
    </xf>
    <xf numFmtId="1" fontId="10" fillId="6" borderId="8" xfId="0" applyNumberFormat="1" applyFont="1" applyFill="1" applyBorder="1" applyAlignment="1">
      <alignment horizontal="center" vertical="center" wrapText="1"/>
    </xf>
    <xf numFmtId="2" fontId="2" fillId="6" borderId="8" xfId="0" applyNumberFormat="1" applyFont="1" applyFill="1" applyBorder="1" applyAlignment="1">
      <alignment horizontal="center" vertical="center" wrapText="1"/>
    </xf>
    <xf numFmtId="49" fontId="2" fillId="6" borderId="9" xfId="0" applyNumberFormat="1" applyFont="1" applyFill="1" applyBorder="1" applyAlignment="1">
      <alignment horizontal="center" vertical="center" wrapText="1"/>
    </xf>
    <xf numFmtId="49" fontId="2" fillId="6" borderId="9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49" fontId="11" fillId="6" borderId="9" xfId="0" applyNumberFormat="1" applyFont="1" applyFill="1" applyBorder="1" applyAlignment="1">
      <alignment horizontal="center" vertical="center" wrapText="1"/>
    </xf>
    <xf numFmtId="164" fontId="2" fillId="6" borderId="10" xfId="0" applyNumberFormat="1" applyFont="1" applyFill="1" applyBorder="1" applyAlignment="1">
      <alignment horizontal="center" vertical="center" wrapText="1"/>
    </xf>
    <xf numFmtId="165" fontId="2" fillId="6" borderId="10" xfId="0" applyNumberFormat="1" applyFont="1" applyFill="1" applyBorder="1" applyAlignment="1">
      <alignment horizontal="center" vertical="center" wrapText="1"/>
    </xf>
    <xf numFmtId="164" fontId="2" fillId="6" borderId="1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9" fillId="5" borderId="12" xfId="0" applyFont="1" applyFill="1" applyBorder="1" applyAlignment="1">
      <alignment vertical="center"/>
    </xf>
    <xf numFmtId="1" fontId="9" fillId="5" borderId="13" xfId="0" applyNumberFormat="1" applyFont="1" applyFill="1" applyBorder="1" applyAlignment="1">
      <alignment vertical="center"/>
    </xf>
    <xf numFmtId="2" fontId="9" fillId="5" borderId="13" xfId="0" applyNumberFormat="1" applyFont="1" applyFill="1" applyBorder="1" applyAlignment="1">
      <alignment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vertical="center"/>
    </xf>
    <xf numFmtId="49" fontId="9" fillId="5" borderId="13" xfId="0" applyNumberFormat="1" applyFont="1" applyFill="1" applyBorder="1" applyAlignment="1">
      <alignment horizontal="center" vertical="center"/>
    </xf>
    <xf numFmtId="166" fontId="15" fillId="5" borderId="13" xfId="0" applyNumberFormat="1" applyFont="1" applyFill="1" applyBorder="1" applyAlignment="1">
      <alignment vertical="center"/>
    </xf>
    <xf numFmtId="166" fontId="15" fillId="5" borderId="13" xfId="0" applyNumberFormat="1" applyFont="1" applyFill="1" applyBorder="1" applyAlignment="1">
      <alignment horizontal="right" vertical="center"/>
    </xf>
    <xf numFmtId="165" fontId="15" fillId="5" borderId="14" xfId="0" applyNumberFormat="1" applyFont="1" applyFill="1" applyBorder="1" applyAlignment="1">
      <alignment vertical="center"/>
    </xf>
    <xf numFmtId="0" fontId="1" fillId="7" borderId="15" xfId="0" applyFont="1" applyFill="1" applyBorder="1"/>
    <xf numFmtId="2" fontId="15" fillId="8" borderId="15" xfId="0" applyNumberFormat="1" applyFont="1" applyFill="1" applyBorder="1" applyAlignment="1">
      <alignment horizontal="center" vertical="center"/>
    </xf>
    <xf numFmtId="1" fontId="17" fillId="8" borderId="15" xfId="0" applyNumberFormat="1" applyFont="1" applyFill="1" applyBorder="1" applyAlignment="1">
      <alignment horizontal="center" vertical="center"/>
    </xf>
    <xf numFmtId="1" fontId="16" fillId="8" borderId="15" xfId="0" applyNumberFormat="1" applyFont="1" applyFill="1" applyBorder="1" applyAlignment="1">
      <alignment horizontal="center" vertical="center"/>
    </xf>
    <xf numFmtId="0" fontId="3" fillId="8" borderId="15" xfId="1" applyFont="1" applyFill="1" applyBorder="1"/>
    <xf numFmtId="0" fontId="19" fillId="8" borderId="15" xfId="0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/>
    </xf>
    <xf numFmtId="49" fontId="15" fillId="8" borderId="15" xfId="0" applyNumberFormat="1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/>
    </xf>
    <xf numFmtId="0" fontId="15" fillId="8" borderId="15" xfId="0" applyFont="1" applyFill="1" applyBorder="1" applyAlignment="1">
      <alignment vertical="center"/>
    </xf>
    <xf numFmtId="166" fontId="15" fillId="8" borderId="15" xfId="0" applyNumberFormat="1" applyFont="1" applyFill="1" applyBorder="1" applyAlignment="1">
      <alignment horizontal="right" vertical="center"/>
    </xf>
    <xf numFmtId="166" fontId="15" fillId="7" borderId="15" xfId="0" applyNumberFormat="1" applyFont="1" applyFill="1" applyBorder="1" applyAlignment="1">
      <alignment vertical="center"/>
    </xf>
    <xf numFmtId="165" fontId="15" fillId="7" borderId="15" xfId="0" applyNumberFormat="1" applyFont="1" applyFill="1" applyBorder="1" applyAlignment="1">
      <alignment horizontal="right" vertical="center"/>
    </xf>
    <xf numFmtId="165" fontId="15" fillId="7" borderId="15" xfId="0" applyNumberFormat="1" applyFont="1" applyFill="1" applyBorder="1" applyAlignment="1">
      <alignment vertical="center"/>
    </xf>
    <xf numFmtId="0" fontId="14" fillId="9" borderId="15" xfId="0" applyFont="1" applyFill="1" applyBorder="1" applyAlignment="1">
      <alignment vertical="center"/>
    </xf>
    <xf numFmtId="1" fontId="20" fillId="9" borderId="15" xfId="0" applyNumberFormat="1" applyFont="1" applyFill="1" applyBorder="1" applyAlignment="1">
      <alignment vertical="center"/>
    </xf>
    <xf numFmtId="1" fontId="9" fillId="9" borderId="15" xfId="0" applyNumberFormat="1" applyFont="1" applyFill="1" applyBorder="1" applyAlignment="1">
      <alignment vertical="center"/>
    </xf>
    <xf numFmtId="0" fontId="9" fillId="9" borderId="15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vertical="center"/>
    </xf>
    <xf numFmtId="0" fontId="9" fillId="5" borderId="15" xfId="0" applyFont="1" applyFill="1" applyBorder="1" applyAlignment="1">
      <alignment horizontal="center" vertical="center"/>
    </xf>
    <xf numFmtId="49" fontId="9" fillId="5" borderId="15" xfId="0" applyNumberFormat="1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right" vertical="center"/>
    </xf>
    <xf numFmtId="166" fontId="15" fillId="5" borderId="15" xfId="0" applyNumberFormat="1" applyFont="1" applyFill="1" applyBorder="1" applyAlignment="1">
      <alignment vertical="center"/>
    </xf>
    <xf numFmtId="165" fontId="9" fillId="5" borderId="15" xfId="0" applyNumberFormat="1" applyFont="1" applyFill="1" applyBorder="1" applyAlignment="1">
      <alignment horizontal="right" vertical="center"/>
    </xf>
    <xf numFmtId="165" fontId="15" fillId="5" borderId="15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1" fontId="16" fillId="9" borderId="15" xfId="0" applyNumberFormat="1" applyFont="1" applyFill="1" applyBorder="1" applyAlignment="1">
      <alignment horizontal="center" vertical="center"/>
    </xf>
    <xf numFmtId="1" fontId="15" fillId="9" borderId="15" xfId="0" applyNumberFormat="1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9" fillId="9" borderId="15" xfId="0" applyFont="1" applyFill="1" applyBorder="1" applyAlignment="1">
      <alignment vertical="center"/>
    </xf>
    <xf numFmtId="49" fontId="21" fillId="9" borderId="15" xfId="0" applyNumberFormat="1" applyFont="1" applyFill="1" applyBorder="1" applyAlignment="1">
      <alignment horizontal="center" vertical="center"/>
    </xf>
    <xf numFmtId="0" fontId="0" fillId="10" borderId="0" xfId="0" applyFill="1"/>
    <xf numFmtId="2" fontId="9" fillId="12" borderId="17" xfId="0" applyNumberFormat="1" applyFont="1" applyFill="1" applyBorder="1" applyAlignment="1">
      <alignment horizontal="center" vertical="center"/>
    </xf>
    <xf numFmtId="0" fontId="3" fillId="8" borderId="0" xfId="1" applyFont="1" applyFill="1" applyBorder="1"/>
    <xf numFmtId="0" fontId="18" fillId="0" borderId="0" xfId="1"/>
    <xf numFmtId="49" fontId="0" fillId="0" borderId="0" xfId="0" applyNumberFormat="1"/>
    <xf numFmtId="166" fontId="9" fillId="13" borderId="17" xfId="0" applyNumberFormat="1" applyFont="1" applyFill="1" applyBorder="1" applyAlignment="1">
      <alignment vertical="center"/>
    </xf>
    <xf numFmtId="165" fontId="9" fillId="13" borderId="17" xfId="0" applyNumberFormat="1" applyFont="1" applyFill="1" applyBorder="1" applyAlignment="1">
      <alignment vertical="center"/>
    </xf>
    <xf numFmtId="0" fontId="22" fillId="0" borderId="0" xfId="0" applyFont="1"/>
    <xf numFmtId="0" fontId="5" fillId="0" borderId="0" xfId="0" applyFont="1"/>
    <xf numFmtId="166" fontId="9" fillId="13" borderId="15" xfId="0" applyNumberFormat="1" applyFont="1" applyFill="1" applyBorder="1" applyAlignment="1">
      <alignment vertical="center"/>
    </xf>
    <xf numFmtId="0" fontId="7" fillId="0" borderId="0" xfId="0" applyFont="1"/>
    <xf numFmtId="0" fontId="1" fillId="15" borderId="15" xfId="0" applyFont="1" applyFill="1" applyBorder="1"/>
    <xf numFmtId="2" fontId="15" fillId="16" borderId="15" xfId="0" applyNumberFormat="1" applyFont="1" applyFill="1" applyBorder="1" applyAlignment="1">
      <alignment horizontal="center" vertical="center"/>
    </xf>
    <xf numFmtId="1" fontId="17" fillId="16" borderId="15" xfId="0" applyNumberFormat="1" applyFont="1" applyFill="1" applyBorder="1" applyAlignment="1">
      <alignment horizontal="center" vertical="center"/>
    </xf>
    <xf numFmtId="1" fontId="16" fillId="16" borderId="15" xfId="0" applyNumberFormat="1" applyFont="1" applyFill="1" applyBorder="1" applyAlignment="1">
      <alignment horizontal="center" vertical="center"/>
    </xf>
    <xf numFmtId="0" fontId="3" fillId="16" borderId="15" xfId="1" applyFont="1" applyFill="1" applyBorder="1"/>
    <xf numFmtId="0" fontId="19" fillId="16" borderId="15" xfId="0" applyFont="1" applyFill="1" applyBorder="1" applyAlignment="1">
      <alignment horizontal="center" vertical="center"/>
    </xf>
    <xf numFmtId="0" fontId="15" fillId="16" borderId="15" xfId="0" applyFont="1" applyFill="1" applyBorder="1" applyAlignment="1">
      <alignment horizontal="center" vertical="center"/>
    </xf>
    <xf numFmtId="49" fontId="15" fillId="16" borderId="15" xfId="0" applyNumberFormat="1" applyFont="1" applyFill="1" applyBorder="1" applyAlignment="1">
      <alignment horizontal="center" vertical="center"/>
    </xf>
    <xf numFmtId="0" fontId="15" fillId="16" borderId="15" xfId="0" applyFont="1" applyFill="1" applyBorder="1" applyAlignment="1">
      <alignment horizontal="center"/>
    </xf>
    <xf numFmtId="0" fontId="15" fillId="16" borderId="15" xfId="0" applyFont="1" applyFill="1" applyBorder="1" applyAlignment="1">
      <alignment vertical="center"/>
    </xf>
    <xf numFmtId="166" fontId="15" fillId="16" borderId="15" xfId="0" applyNumberFormat="1" applyFont="1" applyFill="1" applyBorder="1" applyAlignment="1">
      <alignment horizontal="right" vertical="center"/>
    </xf>
    <xf numFmtId="166" fontId="15" fillId="15" borderId="15" xfId="0" applyNumberFormat="1" applyFont="1" applyFill="1" applyBorder="1" applyAlignment="1">
      <alignment vertical="center"/>
    </xf>
    <xf numFmtId="165" fontId="15" fillId="15" borderId="15" xfId="0" applyNumberFormat="1" applyFont="1" applyFill="1" applyBorder="1" applyAlignment="1">
      <alignment horizontal="right" vertical="center"/>
    </xf>
    <xf numFmtId="165" fontId="15" fillId="15" borderId="15" xfId="0" applyNumberFormat="1" applyFont="1" applyFill="1" applyBorder="1" applyAlignment="1">
      <alignment vertical="center"/>
    </xf>
    <xf numFmtId="49" fontId="5" fillId="0" borderId="0" xfId="0" applyNumberFormat="1" applyFont="1" applyAlignment="1">
      <alignment horizontal="center"/>
    </xf>
    <xf numFmtId="49" fontId="21" fillId="0" borderId="18" xfId="0" applyNumberFormat="1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23" fillId="8" borderId="15" xfId="1" applyFont="1" applyFill="1" applyBorder="1"/>
    <xf numFmtId="0" fontId="23" fillId="16" borderId="15" xfId="1" applyFont="1" applyFill="1" applyBorder="1"/>
    <xf numFmtId="1" fontId="7" fillId="11" borderId="16" xfId="0" applyNumberFormat="1" applyFont="1" applyFill="1" applyBorder="1" applyAlignment="1">
      <alignment horizontal="center" vertical="center"/>
    </xf>
    <xf numFmtId="1" fontId="3" fillId="14" borderId="15" xfId="0" applyNumberFormat="1" applyFont="1" applyFill="1" applyBorder="1" applyAlignment="1">
      <alignment horizontal="center" vertical="center"/>
    </xf>
    <xf numFmtId="1" fontId="5" fillId="9" borderId="15" xfId="0" applyNumberFormat="1" applyFont="1" applyFill="1" applyBorder="1" applyAlignment="1">
      <alignment vertical="center"/>
    </xf>
    <xf numFmtId="1" fontId="3" fillId="9" borderId="15" xfId="0" applyNumberFormat="1" applyFont="1" applyFill="1" applyBorder="1" applyAlignment="1">
      <alignment horizontal="center" vertical="center"/>
    </xf>
    <xf numFmtId="49" fontId="24" fillId="2" borderId="0" xfId="0" applyNumberFormat="1" applyFont="1" applyFill="1" applyAlignment="1">
      <alignment horizontal="center" vertical="center" wrapText="1"/>
    </xf>
    <xf numFmtId="49" fontId="25" fillId="2" borderId="0" xfId="0" applyNumberFormat="1" applyFont="1" applyFill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8"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167</xdr:row>
      <xdr:rowOff>0</xdr:rowOff>
    </xdr:from>
    <xdr:ext cx="1799304" cy="282300"/>
    <xdr:sp macro="" textlink="">
      <xdr:nvSpPr>
        <xdr:cNvPr id="2" name=" 3">
          <a:extLst>
            <a:ext uri="{FF2B5EF4-FFF2-40B4-BE49-F238E27FC236}">
              <a16:creationId xmlns:a16="http://schemas.microsoft.com/office/drawing/2014/main" id="{D7D5DCFA-6457-4D9D-9EB3-2CAB2D3D58A3}"/>
            </a:ext>
            <a:ext uri="{147F2762-F138-4A5C-976F-8EAC2B608ADB}">
              <a16:predDERef xmlns:a16="http://schemas.microsoft.com/office/drawing/2014/main" pred="{12C74654-419A-4BD9-B40F-FD42B323242C}"/>
            </a:ext>
          </a:extLst>
        </xdr:cNvPr>
        <xdr:cNvSpPr/>
      </xdr:nvSpPr>
      <xdr:spPr>
        <a:xfrm>
          <a:off x="28146375" y="458019150"/>
          <a:ext cx="1799304" cy="282300"/>
        </a:xfrm>
      </xdr:spPr>
    </xdr:sp>
    <xdr:clientData/>
  </xdr:oneCellAnchor>
  <xdr:twoCellAnchor editAs="oneCell">
    <xdr:from>
      <xdr:col>8</xdr:col>
      <xdr:colOff>0</xdr:colOff>
      <xdr:row>8</xdr:row>
      <xdr:rowOff>0</xdr:rowOff>
    </xdr:from>
    <xdr:to>
      <xdr:col>8</xdr:col>
      <xdr:colOff>1683522</xdr:colOff>
      <xdr:row>9</xdr:row>
      <xdr:rowOff>117716</xdr:rowOff>
    </xdr:to>
    <xdr:sp macro="" textlink="">
      <xdr:nvSpPr>
        <xdr:cNvPr id="3" name=" 2">
          <a:extLst>
            <a:ext uri="{FF2B5EF4-FFF2-40B4-BE49-F238E27FC236}">
              <a16:creationId xmlns:a16="http://schemas.microsoft.com/office/drawing/2014/main" id="{70860E12-A1A1-445E-8F37-71217D98C129}"/>
            </a:ext>
          </a:extLst>
        </xdr:cNvPr>
        <xdr:cNvSpPr/>
      </xdr:nvSpPr>
      <xdr:spPr>
        <a:xfrm>
          <a:off x="16611600" y="1400175"/>
          <a:ext cx="1683522" cy="317741"/>
        </a:xfrm>
      </xdr:spPr>
    </xdr:sp>
    <xdr:clientData/>
  </xdr:twoCellAnchor>
  <xdr:oneCellAnchor>
    <xdr:from>
      <xdr:col>10</xdr:col>
      <xdr:colOff>0</xdr:colOff>
      <xdr:row>6</xdr:row>
      <xdr:rowOff>181440</xdr:rowOff>
    </xdr:from>
    <xdr:ext cx="1799304" cy="282300"/>
    <xdr:sp macro="" textlink="">
      <xdr:nvSpPr>
        <xdr:cNvPr id="4" name=" 3">
          <a:extLst>
            <a:ext uri="{FF2B5EF4-FFF2-40B4-BE49-F238E27FC236}">
              <a16:creationId xmlns:a16="http://schemas.microsoft.com/office/drawing/2014/main" id="{2CB5EEA3-02B9-43B5-B6FE-6F72EFD36E96}"/>
            </a:ext>
          </a:extLst>
        </xdr:cNvPr>
        <xdr:cNvSpPr/>
      </xdr:nvSpPr>
      <xdr:spPr>
        <a:xfrm>
          <a:off x="20259675" y="1181565"/>
          <a:ext cx="1799304" cy="282300"/>
        </a:xfrm>
      </xdr:spPr>
    </xdr:sp>
    <xdr:clientData/>
  </xdr:oneCellAnchor>
  <xdr:oneCellAnchor>
    <xdr:from>
      <xdr:col>8</xdr:col>
      <xdr:colOff>0</xdr:colOff>
      <xdr:row>5</xdr:row>
      <xdr:rowOff>181440</xdr:rowOff>
    </xdr:from>
    <xdr:ext cx="1799304" cy="282300"/>
    <xdr:sp macro="" textlink="">
      <xdr:nvSpPr>
        <xdr:cNvPr id="5" name=" 4">
          <a:extLst>
            <a:ext uri="{FF2B5EF4-FFF2-40B4-BE49-F238E27FC236}">
              <a16:creationId xmlns:a16="http://schemas.microsoft.com/office/drawing/2014/main" id="{CCB320FF-6377-417D-B608-65445DFE1F47}"/>
            </a:ext>
            <a:ext uri="{147F2762-F138-4A5C-976F-8EAC2B608ADB}">
              <a16:predDERef xmlns:a16="http://schemas.microsoft.com/office/drawing/2014/main" pred="{22818C9F-FD0C-4491-93C2-146AD3CF5C2F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11</xdr:col>
      <xdr:colOff>0</xdr:colOff>
      <xdr:row>6</xdr:row>
      <xdr:rowOff>181440</xdr:rowOff>
    </xdr:from>
    <xdr:ext cx="1799304" cy="282300"/>
    <xdr:sp macro="" textlink="">
      <xdr:nvSpPr>
        <xdr:cNvPr id="6" name=" 5">
          <a:extLst>
            <a:ext uri="{FF2B5EF4-FFF2-40B4-BE49-F238E27FC236}">
              <a16:creationId xmlns:a16="http://schemas.microsoft.com/office/drawing/2014/main" id="{456A1542-53F5-4426-B152-B4A2A7A632F7}"/>
            </a:ext>
            <a:ext uri="{147F2762-F138-4A5C-976F-8EAC2B608ADB}">
              <a16:predDERef xmlns:a16="http://schemas.microsoft.com/office/drawing/2014/main" pred="{D45BE9B5-5E68-42E2-8278-AE887BDE375F}"/>
            </a:ext>
          </a:extLst>
        </xdr:cNvPr>
        <xdr:cNvSpPr/>
      </xdr:nvSpPr>
      <xdr:spPr>
        <a:xfrm>
          <a:off x="27298650" y="1181565"/>
          <a:ext cx="1799304" cy="282300"/>
        </a:xfrm>
      </xdr:spPr>
    </xdr:sp>
    <xdr:clientData/>
  </xdr:oneCellAnchor>
  <xdr:oneCellAnchor>
    <xdr:from>
      <xdr:col>11</xdr:col>
      <xdr:colOff>0</xdr:colOff>
      <xdr:row>5</xdr:row>
      <xdr:rowOff>181440</xdr:rowOff>
    </xdr:from>
    <xdr:ext cx="1799304" cy="282300"/>
    <xdr:sp macro="" textlink="">
      <xdr:nvSpPr>
        <xdr:cNvPr id="7" name=" 6">
          <a:extLst>
            <a:ext uri="{FF2B5EF4-FFF2-40B4-BE49-F238E27FC236}">
              <a16:creationId xmlns:a16="http://schemas.microsoft.com/office/drawing/2014/main" id="{5FFDB9BA-D94D-4068-809F-75D3113B639A}"/>
            </a:ext>
            <a:ext uri="{147F2762-F138-4A5C-976F-8EAC2B608ADB}">
              <a16:predDERef xmlns:a16="http://schemas.microsoft.com/office/drawing/2014/main" pred="{B3E7A940-FF8F-42FB-8626-DD6FE678F8C8}"/>
            </a:ext>
          </a:extLst>
        </xdr:cNvPr>
        <xdr:cNvSpPr/>
      </xdr:nvSpPr>
      <xdr:spPr>
        <a:xfrm>
          <a:off x="27298650" y="981540"/>
          <a:ext cx="1799304" cy="282300"/>
        </a:xfrm>
      </xdr:spPr>
    </xdr:sp>
    <xdr:clientData/>
  </xdr:oneCellAnchor>
  <xdr:oneCellAnchor>
    <xdr:from>
      <xdr:col>10</xdr:col>
      <xdr:colOff>0</xdr:colOff>
      <xdr:row>6</xdr:row>
      <xdr:rowOff>181440</xdr:rowOff>
    </xdr:from>
    <xdr:ext cx="1799304" cy="282300"/>
    <xdr:sp macro="" textlink="">
      <xdr:nvSpPr>
        <xdr:cNvPr id="8" name=" 7">
          <a:extLst>
            <a:ext uri="{FF2B5EF4-FFF2-40B4-BE49-F238E27FC236}">
              <a16:creationId xmlns:a16="http://schemas.microsoft.com/office/drawing/2014/main" id="{2B141B8F-93A8-4C25-9D1E-AD3D41FA5B74}"/>
            </a:ext>
            <a:ext uri="{147F2762-F138-4A5C-976F-8EAC2B608ADB}">
              <a16:predDERef xmlns:a16="http://schemas.microsoft.com/office/drawing/2014/main" pred="{F316FE90-6DDC-4806-8D27-34CE10B3AC45}"/>
            </a:ext>
          </a:extLst>
        </xdr:cNvPr>
        <xdr:cNvSpPr/>
      </xdr:nvSpPr>
      <xdr:spPr>
        <a:xfrm>
          <a:off x="20259675" y="1181565"/>
          <a:ext cx="1799304" cy="282300"/>
        </a:xfrm>
      </xdr:spPr>
    </xdr:sp>
    <xdr:clientData/>
  </xdr:oneCellAnchor>
  <xdr:oneCellAnchor>
    <xdr:from>
      <xdr:col>10</xdr:col>
      <xdr:colOff>0</xdr:colOff>
      <xdr:row>5</xdr:row>
      <xdr:rowOff>181440</xdr:rowOff>
    </xdr:from>
    <xdr:ext cx="1799304" cy="282300"/>
    <xdr:sp macro="" textlink="">
      <xdr:nvSpPr>
        <xdr:cNvPr id="9" name=" 8">
          <a:extLst>
            <a:ext uri="{FF2B5EF4-FFF2-40B4-BE49-F238E27FC236}">
              <a16:creationId xmlns:a16="http://schemas.microsoft.com/office/drawing/2014/main" id="{FC67151B-0F6B-4EED-92E1-50656A7FE114}"/>
            </a:ext>
            <a:ext uri="{147F2762-F138-4A5C-976F-8EAC2B608ADB}">
              <a16:predDERef xmlns:a16="http://schemas.microsoft.com/office/drawing/2014/main" pred="{61BE6DB3-1B5F-47D8-8006-781E21C2C8B6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15</xdr:col>
      <xdr:colOff>0</xdr:colOff>
      <xdr:row>3</xdr:row>
      <xdr:rowOff>181440</xdr:rowOff>
    </xdr:from>
    <xdr:ext cx="1799304" cy="282300"/>
    <xdr:sp macro="" textlink="">
      <xdr:nvSpPr>
        <xdr:cNvPr id="10" name=" 9">
          <a:extLst>
            <a:ext uri="{FF2B5EF4-FFF2-40B4-BE49-F238E27FC236}">
              <a16:creationId xmlns:a16="http://schemas.microsoft.com/office/drawing/2014/main" id="{45E97C63-349C-46C3-8651-B12698D74D05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581490"/>
          <a:ext cx="1799304" cy="282300"/>
        </a:xfrm>
      </xdr:spPr>
    </xdr:sp>
    <xdr:clientData/>
  </xdr:oneCellAnchor>
  <xdr:oneCellAnchor>
    <xdr:from>
      <xdr:col>13</xdr:col>
      <xdr:colOff>0</xdr:colOff>
      <xdr:row>6</xdr:row>
      <xdr:rowOff>181440</xdr:rowOff>
    </xdr:from>
    <xdr:ext cx="1799304" cy="282300"/>
    <xdr:sp macro="" textlink="">
      <xdr:nvSpPr>
        <xdr:cNvPr id="11" name=" 10">
          <a:extLst>
            <a:ext uri="{FF2B5EF4-FFF2-40B4-BE49-F238E27FC236}">
              <a16:creationId xmlns:a16="http://schemas.microsoft.com/office/drawing/2014/main" id="{2D7CB3A6-DCCF-4018-A4EB-FEDD3E92EBDE}"/>
            </a:ext>
            <a:ext uri="{147F2762-F138-4A5C-976F-8EAC2B608ADB}">
              <a16:predDERef xmlns:a16="http://schemas.microsoft.com/office/drawing/2014/main" pred="{E2FB2C59-C837-4E50-9907-9A30AC5DC03B}"/>
            </a:ext>
          </a:extLst>
        </xdr:cNvPr>
        <xdr:cNvSpPr/>
      </xdr:nvSpPr>
      <xdr:spPr>
        <a:xfrm>
          <a:off x="29013150" y="1181565"/>
          <a:ext cx="1799304" cy="282300"/>
        </a:xfrm>
      </xdr:spPr>
    </xdr:sp>
    <xdr:clientData/>
  </xdr:oneCellAnchor>
  <xdr:oneCellAnchor>
    <xdr:from>
      <xdr:col>10</xdr:col>
      <xdr:colOff>0</xdr:colOff>
      <xdr:row>5</xdr:row>
      <xdr:rowOff>181440</xdr:rowOff>
    </xdr:from>
    <xdr:ext cx="1799304" cy="282300"/>
    <xdr:sp macro="" textlink="">
      <xdr:nvSpPr>
        <xdr:cNvPr id="12" name=" 11">
          <a:extLst>
            <a:ext uri="{FF2B5EF4-FFF2-40B4-BE49-F238E27FC236}">
              <a16:creationId xmlns:a16="http://schemas.microsoft.com/office/drawing/2014/main" id="{9F9B2616-AE50-4EC3-A211-88A2CEA15E98}"/>
            </a:ext>
            <a:ext uri="{147F2762-F138-4A5C-976F-8EAC2B608ADB}">
              <a16:predDERef xmlns:a16="http://schemas.microsoft.com/office/drawing/2014/main" pred="{8E61D21D-1ADC-472D-B0EB-B8DDF01D531B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10</xdr:col>
      <xdr:colOff>0</xdr:colOff>
      <xdr:row>5</xdr:row>
      <xdr:rowOff>181440</xdr:rowOff>
    </xdr:from>
    <xdr:ext cx="1799304" cy="282300"/>
    <xdr:sp macro="" textlink="">
      <xdr:nvSpPr>
        <xdr:cNvPr id="13" name=" 12">
          <a:extLst>
            <a:ext uri="{FF2B5EF4-FFF2-40B4-BE49-F238E27FC236}">
              <a16:creationId xmlns:a16="http://schemas.microsoft.com/office/drawing/2014/main" id="{E7EF824F-BEC6-4C60-B474-77D54937380B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8</xdr:col>
      <xdr:colOff>0</xdr:colOff>
      <xdr:row>5</xdr:row>
      <xdr:rowOff>181440</xdr:rowOff>
    </xdr:from>
    <xdr:ext cx="1799304" cy="282300"/>
    <xdr:sp macro="" textlink="">
      <xdr:nvSpPr>
        <xdr:cNvPr id="14" name=" 13">
          <a:extLst>
            <a:ext uri="{FF2B5EF4-FFF2-40B4-BE49-F238E27FC236}">
              <a16:creationId xmlns:a16="http://schemas.microsoft.com/office/drawing/2014/main" id="{6B7C74B4-765A-49E7-B10B-BF10B4811734}"/>
            </a:ext>
            <a:ext uri="{147F2762-F138-4A5C-976F-8EAC2B608ADB}">
              <a16:predDERef xmlns:a16="http://schemas.microsoft.com/office/drawing/2014/main" pred="{EB8C01E1-E6FB-49F3-BABB-5132DED3980D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15" name=" 14">
          <a:extLst>
            <a:ext uri="{FF2B5EF4-FFF2-40B4-BE49-F238E27FC236}">
              <a16:creationId xmlns:a16="http://schemas.microsoft.com/office/drawing/2014/main" id="{A3CE5CC3-E110-4528-AD4B-C565D5785B3F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16" name=" 15">
          <a:extLst>
            <a:ext uri="{FF2B5EF4-FFF2-40B4-BE49-F238E27FC236}">
              <a16:creationId xmlns:a16="http://schemas.microsoft.com/office/drawing/2014/main" id="{C5A4BE21-B4C7-4CCC-B804-9A4E117EA7B0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17" name=" 16">
          <a:extLst>
            <a:ext uri="{FF2B5EF4-FFF2-40B4-BE49-F238E27FC236}">
              <a16:creationId xmlns:a16="http://schemas.microsoft.com/office/drawing/2014/main" id="{C53D169A-33E4-4BDC-8723-D830BA6621DD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7</xdr:col>
      <xdr:colOff>0</xdr:colOff>
      <xdr:row>6</xdr:row>
      <xdr:rowOff>181440</xdr:rowOff>
    </xdr:from>
    <xdr:ext cx="1799304" cy="282300"/>
    <xdr:sp macro="" textlink="">
      <xdr:nvSpPr>
        <xdr:cNvPr id="18" name=" 3">
          <a:extLst>
            <a:ext uri="{FF2B5EF4-FFF2-40B4-BE49-F238E27FC236}">
              <a16:creationId xmlns:a16="http://schemas.microsoft.com/office/drawing/2014/main" id="{0E161506-85F8-4F68-B8B6-D16166F36E93}"/>
            </a:ext>
            <a:ext uri="{147F2762-F138-4A5C-976F-8EAC2B608ADB}">
              <a16:predDERef xmlns:a16="http://schemas.microsoft.com/office/drawing/2014/main" pred="{12C74654-419A-4BD9-B40F-FD42B323242C}"/>
            </a:ext>
          </a:extLst>
        </xdr:cNvPr>
        <xdr:cNvSpPr/>
      </xdr:nvSpPr>
      <xdr:spPr>
        <a:xfrm>
          <a:off x="14439900" y="1181565"/>
          <a:ext cx="1799304" cy="282300"/>
        </a:xfrm>
      </xdr:spPr>
    </xdr:sp>
    <xdr:clientData/>
  </xdr:oneCellAnchor>
  <xdr:oneCellAnchor>
    <xdr:from>
      <xdr:col>7</xdr:col>
      <xdr:colOff>0</xdr:colOff>
      <xdr:row>5</xdr:row>
      <xdr:rowOff>181440</xdr:rowOff>
    </xdr:from>
    <xdr:ext cx="1799304" cy="282300"/>
    <xdr:sp macro="" textlink="">
      <xdr:nvSpPr>
        <xdr:cNvPr id="19" name=" 12">
          <a:extLst>
            <a:ext uri="{FF2B5EF4-FFF2-40B4-BE49-F238E27FC236}">
              <a16:creationId xmlns:a16="http://schemas.microsoft.com/office/drawing/2014/main" id="{102CD9FD-6BCF-4F9B-B8B0-4C972D7F81F5}"/>
            </a:ext>
            <a:ext uri="{147F2762-F138-4A5C-976F-8EAC2B608ADB}">
              <a16:predDERef xmlns:a16="http://schemas.microsoft.com/office/drawing/2014/main" pred="{7CDBEE93-5C10-4CC1-86E4-7D7481742EAE}"/>
            </a:ext>
          </a:extLst>
        </xdr:cNvPr>
        <xdr:cNvSpPr/>
      </xdr:nvSpPr>
      <xdr:spPr>
        <a:xfrm>
          <a:off x="14439900" y="981540"/>
          <a:ext cx="1799304" cy="282300"/>
        </a:xfrm>
      </xdr:spPr>
    </xdr:sp>
    <xdr:clientData/>
  </xdr:oneCellAnchor>
  <xdr:oneCellAnchor>
    <xdr:from>
      <xdr:col>8</xdr:col>
      <xdr:colOff>0</xdr:colOff>
      <xdr:row>5</xdr:row>
      <xdr:rowOff>181440</xdr:rowOff>
    </xdr:from>
    <xdr:ext cx="1799304" cy="282300"/>
    <xdr:sp macro="" textlink="">
      <xdr:nvSpPr>
        <xdr:cNvPr id="20" name=" 11">
          <a:extLst>
            <a:ext uri="{FF2B5EF4-FFF2-40B4-BE49-F238E27FC236}">
              <a16:creationId xmlns:a16="http://schemas.microsoft.com/office/drawing/2014/main" id="{87215D5B-DE89-4AD5-A194-D0C9ABAE3CCE}"/>
            </a:ext>
            <a:ext uri="{147F2762-F138-4A5C-976F-8EAC2B608ADB}">
              <a16:predDERef xmlns:a16="http://schemas.microsoft.com/office/drawing/2014/main" pred="{4A04CC0B-ADFA-4CF3-9793-E13C94913D2F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6</xdr:col>
      <xdr:colOff>0</xdr:colOff>
      <xdr:row>6</xdr:row>
      <xdr:rowOff>181440</xdr:rowOff>
    </xdr:from>
    <xdr:ext cx="1799304" cy="282300"/>
    <xdr:sp macro="" textlink="">
      <xdr:nvSpPr>
        <xdr:cNvPr id="21" name=" 19">
          <a:extLst>
            <a:ext uri="{FF2B5EF4-FFF2-40B4-BE49-F238E27FC236}">
              <a16:creationId xmlns:a16="http://schemas.microsoft.com/office/drawing/2014/main" id="{E9286E66-9D30-4CC3-BC5D-E8F5D756D1ED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oneCellAnchor>
    <xdr:from>
      <xdr:col>6</xdr:col>
      <xdr:colOff>0</xdr:colOff>
      <xdr:row>6</xdr:row>
      <xdr:rowOff>181440</xdr:rowOff>
    </xdr:from>
    <xdr:ext cx="1799304" cy="282300"/>
    <xdr:sp macro="" textlink="">
      <xdr:nvSpPr>
        <xdr:cNvPr id="22" name=" 20">
          <a:extLst>
            <a:ext uri="{FF2B5EF4-FFF2-40B4-BE49-F238E27FC236}">
              <a16:creationId xmlns:a16="http://schemas.microsoft.com/office/drawing/2014/main" id="{A9FF0455-FF2F-4700-B1D9-BE169E11EF4D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oneCellAnchor>
    <xdr:from>
      <xdr:col>6</xdr:col>
      <xdr:colOff>0</xdr:colOff>
      <xdr:row>6</xdr:row>
      <xdr:rowOff>181440</xdr:rowOff>
    </xdr:from>
    <xdr:ext cx="1799304" cy="282300"/>
    <xdr:sp macro="" textlink="">
      <xdr:nvSpPr>
        <xdr:cNvPr id="23" name=" 21">
          <a:extLst>
            <a:ext uri="{FF2B5EF4-FFF2-40B4-BE49-F238E27FC236}">
              <a16:creationId xmlns:a16="http://schemas.microsoft.com/office/drawing/2014/main" id="{544F8AFD-8A13-44FE-8F2A-982C6F2DED80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twoCellAnchor editAs="oneCell">
    <xdr:from>
      <xdr:col>8</xdr:col>
      <xdr:colOff>0</xdr:colOff>
      <xdr:row>9</xdr:row>
      <xdr:rowOff>0</xdr:rowOff>
    </xdr:from>
    <xdr:to>
      <xdr:col>8</xdr:col>
      <xdr:colOff>1684162</xdr:colOff>
      <xdr:row>10</xdr:row>
      <xdr:rowOff>5419</xdr:rowOff>
    </xdr:to>
    <xdr:sp macro="" textlink="">
      <xdr:nvSpPr>
        <xdr:cNvPr id="24" name=" 23">
          <a:extLst>
            <a:ext uri="{FF2B5EF4-FFF2-40B4-BE49-F238E27FC236}">
              <a16:creationId xmlns:a16="http://schemas.microsoft.com/office/drawing/2014/main" id="{49C9EC0A-D41C-431D-A4CF-03B05BAB4136}"/>
            </a:ext>
          </a:extLst>
        </xdr:cNvPr>
        <xdr:cNvSpPr/>
      </xdr:nvSpPr>
      <xdr:spPr>
        <a:xfrm>
          <a:off x="16611600" y="1600200"/>
          <a:ext cx="1684162" cy="662644"/>
        </a:xfrm>
      </xdr:spPr>
    </xdr:sp>
    <xdr:clientData/>
  </xdr:twoCellAnchor>
  <xdr:oneCellAnchor>
    <xdr:from>
      <xdr:col>1</xdr:col>
      <xdr:colOff>0</xdr:colOff>
      <xdr:row>8</xdr:row>
      <xdr:rowOff>181440</xdr:rowOff>
    </xdr:from>
    <xdr:ext cx="1799304" cy="282300"/>
    <xdr:sp macro="" textlink="">
      <xdr:nvSpPr>
        <xdr:cNvPr id="25" name=" 24">
          <a:extLst>
            <a:ext uri="{FF2B5EF4-FFF2-40B4-BE49-F238E27FC236}">
              <a16:creationId xmlns:a16="http://schemas.microsoft.com/office/drawing/2014/main" id="{0C9A7D77-5E98-44C0-BF8B-4FD53941F0E2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</xdr:col>
      <xdr:colOff>0</xdr:colOff>
      <xdr:row>8</xdr:row>
      <xdr:rowOff>181440</xdr:rowOff>
    </xdr:from>
    <xdr:ext cx="1799304" cy="282300"/>
    <xdr:sp macro="" textlink="">
      <xdr:nvSpPr>
        <xdr:cNvPr id="26" name=" 25">
          <a:extLst>
            <a:ext uri="{FF2B5EF4-FFF2-40B4-BE49-F238E27FC236}">
              <a16:creationId xmlns:a16="http://schemas.microsoft.com/office/drawing/2014/main" id="{D1D02C4D-779C-48E7-924E-2BD60F67D885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</xdr:col>
      <xdr:colOff>0</xdr:colOff>
      <xdr:row>8</xdr:row>
      <xdr:rowOff>181440</xdr:rowOff>
    </xdr:from>
    <xdr:ext cx="1799304" cy="282300"/>
    <xdr:sp macro="" textlink="">
      <xdr:nvSpPr>
        <xdr:cNvPr id="27" name=" 26">
          <a:extLst>
            <a:ext uri="{FF2B5EF4-FFF2-40B4-BE49-F238E27FC236}">
              <a16:creationId xmlns:a16="http://schemas.microsoft.com/office/drawing/2014/main" id="{050C5B67-FE95-4D6D-8ABD-E764E76AD584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15</xdr:col>
      <xdr:colOff>0</xdr:colOff>
      <xdr:row>5</xdr:row>
      <xdr:rowOff>181440</xdr:rowOff>
    </xdr:from>
    <xdr:ext cx="1799304" cy="282300"/>
    <xdr:sp macro="" textlink="">
      <xdr:nvSpPr>
        <xdr:cNvPr id="28" name=" 27">
          <a:extLst>
            <a:ext uri="{FF2B5EF4-FFF2-40B4-BE49-F238E27FC236}">
              <a16:creationId xmlns:a16="http://schemas.microsoft.com/office/drawing/2014/main" id="{0B0F1ABC-D555-4A01-BFF4-C3AEACE2C73F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981540"/>
          <a:ext cx="1799304" cy="282300"/>
        </a:xfrm>
      </xdr:spPr>
    </xdr:sp>
    <xdr:clientData/>
  </xdr:oneCellAnchor>
  <xdr:oneCellAnchor>
    <xdr:from>
      <xdr:col>15</xdr:col>
      <xdr:colOff>0</xdr:colOff>
      <xdr:row>4</xdr:row>
      <xdr:rowOff>181440</xdr:rowOff>
    </xdr:from>
    <xdr:ext cx="1799304" cy="282300"/>
    <xdr:sp macro="" textlink="">
      <xdr:nvSpPr>
        <xdr:cNvPr id="29" name=" 28">
          <a:extLst>
            <a:ext uri="{FF2B5EF4-FFF2-40B4-BE49-F238E27FC236}">
              <a16:creationId xmlns:a16="http://schemas.microsoft.com/office/drawing/2014/main" id="{2E1404C8-C8A5-4701-ACBE-DD68DBFB1DA7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781515"/>
          <a:ext cx="1799304" cy="282300"/>
        </a:xfrm>
      </xdr:spPr>
    </xdr:sp>
    <xdr:clientData/>
  </xdr:one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llect.wetransfer.com/board/shmxqudjj2sndclp020260418203240/sy3y4uw5is8br752620260418203544" TargetMode="External"/><Relationship Id="rId21" Type="http://schemas.openxmlformats.org/officeDocument/2006/relationships/hyperlink" Target="https://collect.wetransfer.com/board/shmxqudjj2sndclp020260418203240/sj0yconkwqpbavoox20260418203544" TargetMode="External"/><Relationship Id="rId42" Type="http://schemas.openxmlformats.org/officeDocument/2006/relationships/hyperlink" Target="https://collect.wetransfer.com/board/shmxqudjj2sndclp020260418203240/sun6s1i9hshawuh1i20260418203543" TargetMode="External"/><Relationship Id="rId47" Type="http://schemas.openxmlformats.org/officeDocument/2006/relationships/hyperlink" Target="https://collect.wetransfer.com/board/shmxqudjj2sndclp020260418203240/scp2zr910zg2vc8wb20260418203543" TargetMode="External"/><Relationship Id="rId63" Type="http://schemas.openxmlformats.org/officeDocument/2006/relationships/hyperlink" Target="https://collect.wetransfer.com/board/shmxqudjj2sndclp020260418203240/srxn8y400yz04qlse20260418203543" TargetMode="External"/><Relationship Id="rId68" Type="http://schemas.openxmlformats.org/officeDocument/2006/relationships/hyperlink" Target="https://collect.wetransfer.com/board/shmxqudjj2sndclp020260418203240/sidto35ok76ax2sy020260418203542" TargetMode="External"/><Relationship Id="rId84" Type="http://schemas.openxmlformats.org/officeDocument/2006/relationships/hyperlink" Target="https://collect.wetransfer.com/board/shmxqudjj2sndclp020260418203240/s2wvqi3w58ydi1ane20260418203542" TargetMode="External"/><Relationship Id="rId89" Type="http://schemas.openxmlformats.org/officeDocument/2006/relationships/hyperlink" Target="https://collect.wetransfer.com/board/shmxqudjj2sndclp020260418203240/sjcxmz7rzttzp9bmw20260418203542" TargetMode="External"/><Relationship Id="rId16" Type="http://schemas.openxmlformats.org/officeDocument/2006/relationships/hyperlink" Target="https://collect.wetransfer.com/board/shmxqudjj2sndclp020260418203240/skhaopx0rg4zbfplo20260418203544" TargetMode="External"/><Relationship Id="rId11" Type="http://schemas.openxmlformats.org/officeDocument/2006/relationships/hyperlink" Target="https://collect.wetransfer.com/board/shmxqudjj2sndclp020260418203240/sho035rffwl2z2qk220260418203544" TargetMode="External"/><Relationship Id="rId32" Type="http://schemas.openxmlformats.org/officeDocument/2006/relationships/hyperlink" Target="https://collect.wetransfer.com/board/shmxqudjj2sndclp020260418203240/s7r1g80wnpuvry46r20260418203543" TargetMode="External"/><Relationship Id="rId37" Type="http://schemas.openxmlformats.org/officeDocument/2006/relationships/hyperlink" Target="https://collect.wetransfer.com/board/shmxqudjj2sndclp020260418203240/sjaccyd3rnjh79kst20260418203543" TargetMode="External"/><Relationship Id="rId53" Type="http://schemas.openxmlformats.org/officeDocument/2006/relationships/hyperlink" Target="https://collect.wetransfer.com/board/shmxqudjj2sndclp020260418203240/snl7htfybgvkuvf3r20260418203543" TargetMode="External"/><Relationship Id="rId58" Type="http://schemas.openxmlformats.org/officeDocument/2006/relationships/hyperlink" Target="https://collect.wetransfer.com/board/shmxqudjj2sndclp020260418203240/stt95x43emblqx4tm20260418203543" TargetMode="External"/><Relationship Id="rId74" Type="http://schemas.openxmlformats.org/officeDocument/2006/relationships/hyperlink" Target="https://collect.wetransfer.com/board/shmxqudjj2sndclp020260418203240/s011z2csxsn7l3a9m20260418203542" TargetMode="External"/><Relationship Id="rId79" Type="http://schemas.openxmlformats.org/officeDocument/2006/relationships/hyperlink" Target="https://collect.wetransfer.com/board/shmxqudjj2sndclp020260418203240/snthhncuqmdsx9pm220260418203542" TargetMode="External"/><Relationship Id="rId102" Type="http://schemas.openxmlformats.org/officeDocument/2006/relationships/hyperlink" Target="https://collect.wetransfer.com/board/shmxqudjj2sndclp020260418203240/sb12hdudwr1dlcqaj20260418203542" TargetMode="External"/><Relationship Id="rId5" Type="http://schemas.openxmlformats.org/officeDocument/2006/relationships/hyperlink" Target="https://collect.wetransfer.com/board/shmxqudjj2sndclp020260418203240/s6kixwqr5k36572fd20260418203544" TargetMode="External"/><Relationship Id="rId90" Type="http://schemas.openxmlformats.org/officeDocument/2006/relationships/hyperlink" Target="https://collect.wetransfer.com/board/shmxqudjj2sndclp020260418203240/sz0s1jxrg13mbx0as20260418203542" TargetMode="External"/><Relationship Id="rId95" Type="http://schemas.openxmlformats.org/officeDocument/2006/relationships/hyperlink" Target="https://collect.wetransfer.com/board/shmxqudjj2sndclp020260418203240/sfox7pemobdjqvbj120260418203542" TargetMode="External"/><Relationship Id="rId22" Type="http://schemas.openxmlformats.org/officeDocument/2006/relationships/hyperlink" Target="https://collect.wetransfer.com/board/shmxqudjj2sndclp020260418203240/s7yces8ri4b8h8mvd20260418203544" TargetMode="External"/><Relationship Id="rId27" Type="http://schemas.openxmlformats.org/officeDocument/2006/relationships/hyperlink" Target="https://collect.wetransfer.com/board/shmxqudjj2sndclp020260418203240/sh1hrs3403mnggmft20260418203543" TargetMode="External"/><Relationship Id="rId43" Type="http://schemas.openxmlformats.org/officeDocument/2006/relationships/hyperlink" Target="https://collect.wetransfer.com/board/shmxqudjj2sndclp020260418203240/sumh5ej9azlplvixd20260418203543" TargetMode="External"/><Relationship Id="rId48" Type="http://schemas.openxmlformats.org/officeDocument/2006/relationships/hyperlink" Target="https://collect.wetransfer.com/board/shmxqudjj2sndclp020260418203240/slqqxa76fy0zy4y9a20260418203543" TargetMode="External"/><Relationship Id="rId64" Type="http://schemas.openxmlformats.org/officeDocument/2006/relationships/hyperlink" Target="https://collect.wetransfer.com/board/shmxqudjj2sndclp020260418203240/siyeuyked7fny411820260418203543" TargetMode="External"/><Relationship Id="rId69" Type="http://schemas.openxmlformats.org/officeDocument/2006/relationships/hyperlink" Target="https://collect.wetransfer.com/board/shmxqudjj2sndclp020260418203240/swu80puu2w2v4k6s120260418203542" TargetMode="External"/><Relationship Id="rId80" Type="http://schemas.openxmlformats.org/officeDocument/2006/relationships/hyperlink" Target="https://collect.wetransfer.com/board/shmxqudjj2sndclp020260418203240/sn73neogi0kzvrzsn20260418203542" TargetMode="External"/><Relationship Id="rId85" Type="http://schemas.openxmlformats.org/officeDocument/2006/relationships/hyperlink" Target="https://collect.wetransfer.com/board/shmxqudjj2sndclp020260418203240/sam80it6xjkv5sqz820260418203542" TargetMode="External"/><Relationship Id="rId12" Type="http://schemas.openxmlformats.org/officeDocument/2006/relationships/hyperlink" Target="https://collect.wetransfer.com/board/shmxqudjj2sndclp020260418203240/s0yi18dqpcqqpk7ti20260418203544" TargetMode="External"/><Relationship Id="rId17" Type="http://schemas.openxmlformats.org/officeDocument/2006/relationships/hyperlink" Target="https://collect.wetransfer.com/board/shmxqudjj2sndclp020260418203240/sxhlyq8x91tawu6vj20260418203544" TargetMode="External"/><Relationship Id="rId33" Type="http://schemas.openxmlformats.org/officeDocument/2006/relationships/hyperlink" Target="https://collect.wetransfer.com/board/shmxqudjj2sndclp020260418203240/sadwodaa2mvg3l3mw20260418203543" TargetMode="External"/><Relationship Id="rId38" Type="http://schemas.openxmlformats.org/officeDocument/2006/relationships/hyperlink" Target="https://collect.wetransfer.com/board/shmxqudjj2sndclp020260418203240/s8nxjh7it6m8gosdy20260418203543" TargetMode="External"/><Relationship Id="rId59" Type="http://schemas.openxmlformats.org/officeDocument/2006/relationships/hyperlink" Target="https://collect.wetransfer.com/board/shmxqudjj2sndclp020260418203240/ssaqb55ldjeiltxnj20260418203543" TargetMode="External"/><Relationship Id="rId103" Type="http://schemas.openxmlformats.org/officeDocument/2006/relationships/hyperlink" Target="https://collect.wetransfer.com/board/shmxqudjj2sndclp020260418203240/slih59ni3k1xpsoy520260418203542" TargetMode="External"/><Relationship Id="rId20" Type="http://schemas.openxmlformats.org/officeDocument/2006/relationships/hyperlink" Target="https://collect.wetransfer.com/board/shmxqudjj2sndclp020260418203240/skkx456qvzo4qaccv20260418203544" TargetMode="External"/><Relationship Id="rId41" Type="http://schemas.openxmlformats.org/officeDocument/2006/relationships/hyperlink" Target="https://collect.wetransfer.com/board/shmxqudjj2sndclp020260418203240/s6pm40vf96be52l7320260418203543" TargetMode="External"/><Relationship Id="rId54" Type="http://schemas.openxmlformats.org/officeDocument/2006/relationships/hyperlink" Target="https://collect.wetransfer.com/board/shmxqudjj2sndclp020260418203240/s9sjyekyjewpy47om20260418203543" TargetMode="External"/><Relationship Id="rId62" Type="http://schemas.openxmlformats.org/officeDocument/2006/relationships/hyperlink" Target="https://collect.wetransfer.com/board/shmxqudjj2sndclp020260418203240/symou5tm8ggyp5kcr20260418203543" TargetMode="External"/><Relationship Id="rId70" Type="http://schemas.openxmlformats.org/officeDocument/2006/relationships/hyperlink" Target="https://collect.wetransfer.com/board/shmxqudjj2sndclp020260418203240/szlclevdl0a792i6i20260418203542" TargetMode="External"/><Relationship Id="rId75" Type="http://schemas.openxmlformats.org/officeDocument/2006/relationships/hyperlink" Target="https://collect.wetransfer.com/board/shmxqudjj2sndclp020260418203240/sn9e29fiami28kcro20260418203542" TargetMode="External"/><Relationship Id="rId83" Type="http://schemas.openxmlformats.org/officeDocument/2006/relationships/hyperlink" Target="https://collect.wetransfer.com/board/shmxqudjj2sndclp020260418203240/sfd7fa8apchzzgdia20260418203542" TargetMode="External"/><Relationship Id="rId88" Type="http://schemas.openxmlformats.org/officeDocument/2006/relationships/hyperlink" Target="https://collect.wetransfer.com/board/shmxqudjj2sndclp020260418203240/sm985m1jdh2jt17hk20260418203542" TargetMode="External"/><Relationship Id="rId91" Type="http://schemas.openxmlformats.org/officeDocument/2006/relationships/hyperlink" Target="https://collect.wetransfer.com/board/shmxqudjj2sndclp020260418203240/sdam0um3ysx988zbq20260418203542" TargetMode="External"/><Relationship Id="rId96" Type="http://schemas.openxmlformats.org/officeDocument/2006/relationships/hyperlink" Target="https://collect.wetransfer.com/board/shmxqudjj2sndclp020260418203240/sz6ofe342eo7bbkf020260418203542" TargetMode="External"/><Relationship Id="rId1" Type="http://schemas.openxmlformats.org/officeDocument/2006/relationships/hyperlink" Target="https://collect.wetransfer.com/board/shmxqudjj2sndclp020260418203240/sxdaz0mpqvx04ei7320260418203544" TargetMode="External"/><Relationship Id="rId6" Type="http://schemas.openxmlformats.org/officeDocument/2006/relationships/hyperlink" Target="https://collect.wetransfer.com/board/shmxqudjj2sndclp020260418203240/smup22gsaj2ohl37q20260418203544" TargetMode="External"/><Relationship Id="rId15" Type="http://schemas.openxmlformats.org/officeDocument/2006/relationships/hyperlink" Target="https://collect.wetransfer.com/board/shmxqudjj2sndclp020260418203240/s7lmvxo8hpbe3sp8220260418203544" TargetMode="External"/><Relationship Id="rId23" Type="http://schemas.openxmlformats.org/officeDocument/2006/relationships/hyperlink" Target="https://collect.wetransfer.com/board/shmxqudjj2sndclp020260418203240/s0bng79diamao5lbi20260418203544" TargetMode="External"/><Relationship Id="rId28" Type="http://schemas.openxmlformats.org/officeDocument/2006/relationships/hyperlink" Target="https://collect.wetransfer.com/board/shmxqudjj2sndclp020260418203240/sienq64ij9ubkojhc20260418203543" TargetMode="External"/><Relationship Id="rId36" Type="http://schemas.openxmlformats.org/officeDocument/2006/relationships/hyperlink" Target="https://collect.wetransfer.com/board/shmxqudjj2sndclp020260418203240/sxjkp9ot9pgvda13m20260418203543" TargetMode="External"/><Relationship Id="rId49" Type="http://schemas.openxmlformats.org/officeDocument/2006/relationships/hyperlink" Target="https://collect.wetransfer.com/board/shmxqudjj2sndclp020260418203240/sdcah8ymzezebsl2120260418203543" TargetMode="External"/><Relationship Id="rId57" Type="http://schemas.openxmlformats.org/officeDocument/2006/relationships/hyperlink" Target="https://collect.wetransfer.com/board/shmxqudjj2sndclp020260418203240/sql16l63swi9p2wja20260418203543" TargetMode="External"/><Relationship Id="rId106" Type="http://schemas.openxmlformats.org/officeDocument/2006/relationships/drawing" Target="../drawings/drawing1.xml"/><Relationship Id="rId10" Type="http://schemas.openxmlformats.org/officeDocument/2006/relationships/hyperlink" Target="https://collect.wetransfer.com/board/shmxqudjj2sndclp020260418203240/st7jjm7l2pn267g5120260418203544" TargetMode="External"/><Relationship Id="rId31" Type="http://schemas.openxmlformats.org/officeDocument/2006/relationships/hyperlink" Target="https://collect.wetransfer.com/board/shmxqudjj2sndclp020260418203240/s2sczzcumpklfpner20260418203543" TargetMode="External"/><Relationship Id="rId44" Type="http://schemas.openxmlformats.org/officeDocument/2006/relationships/hyperlink" Target="https://collect.wetransfer.com/board/shmxqudjj2sndclp020260418203240/sarquti8nenhsbvdr20260418203543" TargetMode="External"/><Relationship Id="rId52" Type="http://schemas.openxmlformats.org/officeDocument/2006/relationships/hyperlink" Target="https://collect.wetransfer.com/board/shmxqudjj2sndclp020260418203240/svktmyqrr2v4tzhn720260418203543" TargetMode="External"/><Relationship Id="rId60" Type="http://schemas.openxmlformats.org/officeDocument/2006/relationships/hyperlink" Target="https://collect.wetransfer.com/board/shmxqudjj2sndclp020260418203240/sqzna9x651wd7r5ca20260418203543" TargetMode="External"/><Relationship Id="rId65" Type="http://schemas.openxmlformats.org/officeDocument/2006/relationships/hyperlink" Target="https://collect.wetransfer.com/board/shmxqudjj2sndclp020260418203240/srnlfrj9kvznja2x920260418203543" TargetMode="External"/><Relationship Id="rId73" Type="http://schemas.openxmlformats.org/officeDocument/2006/relationships/hyperlink" Target="https://collect.wetransfer.com/board/shmxqudjj2sndclp020260418203240/s4zg9i0bdhfblzmhl20260418203542" TargetMode="External"/><Relationship Id="rId78" Type="http://schemas.openxmlformats.org/officeDocument/2006/relationships/hyperlink" Target="https://collect.wetransfer.com/board/shmxqudjj2sndclp020260418203240/s0tp1jj9fa71tt8tj20260418203542" TargetMode="External"/><Relationship Id="rId81" Type="http://schemas.openxmlformats.org/officeDocument/2006/relationships/hyperlink" Target="https://collect.wetransfer.com/board/shmxqudjj2sndclp020260418203240/s7khnp34kinlm94q620260418203542" TargetMode="External"/><Relationship Id="rId86" Type="http://schemas.openxmlformats.org/officeDocument/2006/relationships/hyperlink" Target="https://collect.wetransfer.com/board/shmxqudjj2sndclp020260418203240/sdazch1ewk306huhb20260418203542" TargetMode="External"/><Relationship Id="rId94" Type="http://schemas.openxmlformats.org/officeDocument/2006/relationships/hyperlink" Target="https://collect.wetransfer.com/board/shmxqudjj2sndclp020260418203240/sba3ah763zsmckc0920260418203542" TargetMode="External"/><Relationship Id="rId99" Type="http://schemas.openxmlformats.org/officeDocument/2006/relationships/hyperlink" Target="https://collect.wetransfer.com/board/shmxqudjj2sndclp020260418203240/s8gb4fu8zwinbbjyb20260418203542" TargetMode="External"/><Relationship Id="rId101" Type="http://schemas.openxmlformats.org/officeDocument/2006/relationships/hyperlink" Target="https://collect.wetransfer.com/board/shmxqudjj2sndclp020260418203240/spk207imu6mi2tbdg20260418203542" TargetMode="External"/><Relationship Id="rId4" Type="http://schemas.openxmlformats.org/officeDocument/2006/relationships/hyperlink" Target="https://collect.wetransfer.com/board/shmxqudjj2sndclp020260418203240/s8mqkyswpbe4aafh620260418203544" TargetMode="External"/><Relationship Id="rId9" Type="http://schemas.openxmlformats.org/officeDocument/2006/relationships/hyperlink" Target="https://collect.wetransfer.com/board/shmxqudjj2sndclp020260418203240/sqjnwxk90dvl4mjno20260418203544" TargetMode="External"/><Relationship Id="rId13" Type="http://schemas.openxmlformats.org/officeDocument/2006/relationships/hyperlink" Target="https://collect.wetransfer.com/board/shmxqudjj2sndclp020260418203240/sxzu50lgtukw4ysrm20260418203544" TargetMode="External"/><Relationship Id="rId18" Type="http://schemas.openxmlformats.org/officeDocument/2006/relationships/hyperlink" Target="https://collect.wetransfer.com/board/shmxqudjj2sndclp020260418203240/srbkcuctdrl1fynzy20260418203544" TargetMode="External"/><Relationship Id="rId39" Type="http://schemas.openxmlformats.org/officeDocument/2006/relationships/hyperlink" Target="https://collect.wetransfer.com/board/shmxqudjj2sndclp020260418203240/s7x5kz6n9sied6rsr20260418203543" TargetMode="External"/><Relationship Id="rId34" Type="http://schemas.openxmlformats.org/officeDocument/2006/relationships/hyperlink" Target="https://collect.wetransfer.com/board/shmxqudjj2sndclp020260418203240/syktj7y16tvscdgtb20260418203543https:/collect.wetransfer.com/board/shmxqudjj2sndclp020260418203240/syktj7y16tvscdgtb20260418203543" TargetMode="External"/><Relationship Id="rId50" Type="http://schemas.openxmlformats.org/officeDocument/2006/relationships/hyperlink" Target="https://collect.wetransfer.com/board/shmxqudjj2sndclp020260418203240/slr4pvxnfzlnusrfc20260418203543" TargetMode="External"/><Relationship Id="rId55" Type="http://schemas.openxmlformats.org/officeDocument/2006/relationships/hyperlink" Target="https://collect.wetransfer.com/board/shmxqudjj2sndclp020260418203240/s6fv0cy58vmbxx7dk20260418203543" TargetMode="External"/><Relationship Id="rId76" Type="http://schemas.openxmlformats.org/officeDocument/2006/relationships/hyperlink" Target="https://collect.wetransfer.com/board/shmxqudjj2sndclp020260418203240/spv7loo1yd808f3dz20260418203542" TargetMode="External"/><Relationship Id="rId97" Type="http://schemas.openxmlformats.org/officeDocument/2006/relationships/hyperlink" Target="https://collect.wetransfer.com/board/shmxqudjj2sndclp020260418203240/smxw1fylvvq7a22p520260418203542" TargetMode="External"/><Relationship Id="rId104" Type="http://schemas.openxmlformats.org/officeDocument/2006/relationships/hyperlink" Target="https://collect.wetransfer.com/board/shmxqudjj2sndclp020260418203240/s48dffclmwkkrf4bm20260418203544" TargetMode="External"/><Relationship Id="rId7" Type="http://schemas.openxmlformats.org/officeDocument/2006/relationships/hyperlink" Target="https://collect.wetransfer.com/board/shmxqudjj2sndclp020260418203240/sk2n9scdh74uwpfhy20260418203544" TargetMode="External"/><Relationship Id="rId71" Type="http://schemas.openxmlformats.org/officeDocument/2006/relationships/hyperlink" Target="https://collect.wetransfer.com/board/shmxqudjj2sndclp020260418203240/sczl15in6c0qy3l2r20260418203542" TargetMode="External"/><Relationship Id="rId92" Type="http://schemas.openxmlformats.org/officeDocument/2006/relationships/hyperlink" Target="https://collect.wetransfer.com/board/shmxqudjj2sndclp020260418203240/s8p12w1f2sz2hz2n320260418203542" TargetMode="External"/><Relationship Id="rId2" Type="http://schemas.openxmlformats.org/officeDocument/2006/relationships/hyperlink" Target="https://collect.wetransfer.com/board/shmxqudjj2sndclp020260418203240/srsf4c2lzkc4ay9xo20260418203544" TargetMode="External"/><Relationship Id="rId29" Type="http://schemas.openxmlformats.org/officeDocument/2006/relationships/hyperlink" Target="https://collect.wetransfer.com/board/shmxqudjj2sndclp020260418203240/s4z29l2bftcajsqvj20260418203543" TargetMode="External"/><Relationship Id="rId24" Type="http://schemas.openxmlformats.org/officeDocument/2006/relationships/hyperlink" Target="https://collect.wetransfer.com/board/shmxqudjj2sndclp020260418203240/skzgdf4q9uutz1lja20260418203544" TargetMode="External"/><Relationship Id="rId40" Type="http://schemas.openxmlformats.org/officeDocument/2006/relationships/hyperlink" Target="https://collect.wetransfer.com/board/shmxqudjj2sndclp020260418203240/sgs8qpuct3sli6l8m20260418203543" TargetMode="External"/><Relationship Id="rId45" Type="http://schemas.openxmlformats.org/officeDocument/2006/relationships/hyperlink" Target="https://collect.wetransfer.com/board/shmxqudjj2sndclp020260418203240/siu9a17c5iwkum07x20260418203543" TargetMode="External"/><Relationship Id="rId66" Type="http://schemas.openxmlformats.org/officeDocument/2006/relationships/hyperlink" Target="https://collect.wetransfer.com/board/shmxqudjj2sndclp020260418203240/shij8b0k4xaig2jgp20260418203543" TargetMode="External"/><Relationship Id="rId87" Type="http://schemas.openxmlformats.org/officeDocument/2006/relationships/hyperlink" Target="https://collect.wetransfer.com/board/shmxqudjj2sndclp020260418203240/s7fciquxt44wbyaxo20260418203542" TargetMode="External"/><Relationship Id="rId61" Type="http://schemas.openxmlformats.org/officeDocument/2006/relationships/hyperlink" Target="https://collect.wetransfer.com/board/shmxqudjj2sndclp020260418203240/sutd2zq1a8w1olihz20260418203543" TargetMode="External"/><Relationship Id="rId82" Type="http://schemas.openxmlformats.org/officeDocument/2006/relationships/hyperlink" Target="https://collect.wetransfer.com/board/shmxqudjj2sndclp020260418203240/szm3blkeq6j7w3dka20260418203542" TargetMode="External"/><Relationship Id="rId19" Type="http://schemas.openxmlformats.org/officeDocument/2006/relationships/hyperlink" Target="https://collect.wetransfer.com/board/shmxqudjj2sndclp020260418203240/srboi8eetiemqsl0h20260418203544" TargetMode="External"/><Relationship Id="rId14" Type="http://schemas.openxmlformats.org/officeDocument/2006/relationships/hyperlink" Target="https://collect.wetransfer.com/board/shmxqudjj2sndclp020260418203240/so5yc4u6vvqgsebbo20260418203544" TargetMode="External"/><Relationship Id="rId30" Type="http://schemas.openxmlformats.org/officeDocument/2006/relationships/hyperlink" Target="https://collect.wetransfer.com/board/shmxqudjj2sndclp020260418203240/siwsivylkze3umo6520260418203543" TargetMode="External"/><Relationship Id="rId35" Type="http://schemas.openxmlformats.org/officeDocument/2006/relationships/hyperlink" Target="https://collect.wetransfer.com/board/shmxqudjj2sndclp020260418203240/szqmfgnprmpgow1em20260418203543" TargetMode="External"/><Relationship Id="rId56" Type="http://schemas.openxmlformats.org/officeDocument/2006/relationships/hyperlink" Target="https://collect.wetransfer.com/board/shmxqudjj2sndclp020260418203240/sb7bwpylzl7vfeftq20260418203543" TargetMode="External"/><Relationship Id="rId77" Type="http://schemas.openxmlformats.org/officeDocument/2006/relationships/hyperlink" Target="https://collect.wetransfer.com/board/shmxqudjj2sndclp020260418203240/s62wqkjk3kltwr6mt20260418203542" TargetMode="External"/><Relationship Id="rId100" Type="http://schemas.openxmlformats.org/officeDocument/2006/relationships/hyperlink" Target="https://collect.wetransfer.com/board/shmxqudjj2sndclp020260418203240/slrxj7j41t57boqsp20260418203542" TargetMode="External"/><Relationship Id="rId105" Type="http://schemas.openxmlformats.org/officeDocument/2006/relationships/printerSettings" Target="../printerSettings/printerSettings1.bin"/><Relationship Id="rId8" Type="http://schemas.openxmlformats.org/officeDocument/2006/relationships/hyperlink" Target="https://collect.wetransfer.com/board/shmxqudjj2sndclp020260418203240/sxno0pp5y3kaqgukt20260418203544" TargetMode="External"/><Relationship Id="rId51" Type="http://schemas.openxmlformats.org/officeDocument/2006/relationships/hyperlink" Target="https://collect.wetransfer.com/board/shmxqudjj2sndclp020260418203240/sg34uqm16yhn4xirr20260418203543" TargetMode="External"/><Relationship Id="rId72" Type="http://schemas.openxmlformats.org/officeDocument/2006/relationships/hyperlink" Target="https://collect.wetransfer.com/board/shmxqudjj2sndclp020260418203240/s2yxyy423hdvpm69420260418203542" TargetMode="External"/><Relationship Id="rId93" Type="http://schemas.openxmlformats.org/officeDocument/2006/relationships/hyperlink" Target="https://collect.wetransfer.com/board/shmxqudjj2sndclp020260418203240/s68wd5imm2iqn271720260418203542" TargetMode="External"/><Relationship Id="rId98" Type="http://schemas.openxmlformats.org/officeDocument/2006/relationships/hyperlink" Target="https://collect.wetransfer.com/board/shmxqudjj2sndclp020260418203240/so9ndplu7mq7h8mn420260418203542" TargetMode="External"/><Relationship Id="rId3" Type="http://schemas.openxmlformats.org/officeDocument/2006/relationships/hyperlink" Target="https://collect.wetransfer.com/board/shmxqudjj2sndclp020260418203240/sggox2rl3dzud1lx820260418203544" TargetMode="External"/><Relationship Id="rId25" Type="http://schemas.openxmlformats.org/officeDocument/2006/relationships/hyperlink" Target="https://collect.wetransfer.com/board/shmxqudjj2sndclp020260418203240/s5d516ezl25acp5ca20260418203544" TargetMode="External"/><Relationship Id="rId46" Type="http://schemas.openxmlformats.org/officeDocument/2006/relationships/hyperlink" Target="https://collect.wetransfer.com/board/shmxqudjj2sndclp020260418203240/syfj4tvr1aj3kzior20260418203543" TargetMode="External"/><Relationship Id="rId67" Type="http://schemas.openxmlformats.org/officeDocument/2006/relationships/hyperlink" Target="https://collect.wetransfer.com/board/shmxqudjj2sndclp020260418203240/sj93isnt6utucdrz1202604182035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C54D3-F0FB-4C34-87DF-3D26689B2BF0}">
  <sheetPr codeName="Munka1"/>
  <dimension ref="A2:V187"/>
  <sheetViews>
    <sheetView tabSelected="1" topLeftCell="B1" zoomScale="55" zoomScaleNormal="55" workbookViewId="0">
      <pane ySplit="10" topLeftCell="A11" activePane="bottomLeft" state="frozen"/>
      <selection activeCell="B1" sqref="B1"/>
      <selection pane="bottomLeft" activeCell="C12" sqref="C12"/>
    </sheetView>
  </sheetViews>
  <sheetFormatPr defaultColWidth="39.53515625" defaultRowHeight="14.15" x14ac:dyDescent="0.35"/>
  <cols>
    <col min="1" max="1" width="21.15234375" hidden="1" customWidth="1"/>
    <col min="2" max="2" width="3.69140625" customWidth="1"/>
    <col min="3" max="3" width="12.84375" bestFit="1" customWidth="1"/>
    <col min="4" max="4" width="13.53515625" bestFit="1" customWidth="1"/>
    <col min="5" max="5" width="9.53515625" bestFit="1" customWidth="1"/>
    <col min="6" max="6" width="10.15234375" bestFit="1" customWidth="1"/>
    <col min="7" max="7" width="75.3046875" customWidth="1"/>
    <col min="8" max="8" width="32.53515625" bestFit="1" customWidth="1"/>
    <col min="9" max="9" width="27" bestFit="1" customWidth="1"/>
    <col min="10" max="10" width="27.69140625" bestFit="1" customWidth="1"/>
    <col min="11" max="11" width="105.53515625" bestFit="1" customWidth="1"/>
    <col min="12" max="12" width="12.69140625" bestFit="1" customWidth="1"/>
    <col min="13" max="13" width="13" bestFit="1" customWidth="1"/>
    <col min="14" max="14" width="22.69140625" bestFit="1" customWidth="1"/>
    <col min="15" max="15" width="10.84375" bestFit="1" customWidth="1"/>
    <col min="16" max="16" width="9.69140625" bestFit="1" customWidth="1"/>
    <col min="17" max="17" width="16.53515625" bestFit="1" customWidth="1"/>
    <col min="18" max="18" width="12.15234375" bestFit="1" customWidth="1"/>
    <col min="19" max="19" width="16.15234375" bestFit="1" customWidth="1"/>
    <col min="20" max="20" width="12" bestFit="1" customWidth="1"/>
    <col min="21" max="21" width="10.3828125" bestFit="1" customWidth="1"/>
    <col min="22" max="22" width="39.53515625" style="49"/>
  </cols>
  <sheetData>
    <row r="2" spans="1:21" s="1" customFormat="1" ht="40" customHeight="1" x14ac:dyDescent="0.55000000000000004">
      <c r="B2" s="126" t="s">
        <v>726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spans="1:21" s="1" customFormat="1" ht="15.75" customHeight="1" x14ac:dyDescent="0.55000000000000004">
      <c r="B3" s="2"/>
      <c r="C3" s="3"/>
      <c r="D3" s="4"/>
      <c r="E3" s="5"/>
      <c r="F3" s="5"/>
      <c r="G3" s="6"/>
      <c r="H3" s="6"/>
      <c r="I3" s="6"/>
      <c r="J3" s="7"/>
      <c r="K3" s="8"/>
      <c r="L3" s="8"/>
      <c r="M3" s="9"/>
      <c r="N3" s="10"/>
      <c r="O3" s="11"/>
      <c r="P3" s="12"/>
      <c r="Q3" s="13"/>
      <c r="R3" s="14"/>
    </row>
    <row r="4" spans="1:21" s="1" customFormat="1" ht="15.75" customHeight="1" x14ac:dyDescent="0.55000000000000004">
      <c r="C4" s="15"/>
      <c r="D4" s="15"/>
      <c r="E4" s="15"/>
      <c r="F4" s="16"/>
      <c r="G4" s="116" t="s">
        <v>0</v>
      </c>
      <c r="H4" s="117"/>
      <c r="I4" s="117"/>
      <c r="J4" s="117"/>
      <c r="K4" s="117"/>
      <c r="L4" s="117"/>
      <c r="M4" s="118"/>
      <c r="N4" s="118"/>
      <c r="O4" s="118"/>
      <c r="P4" s="118"/>
      <c r="Q4" s="119"/>
      <c r="T4" s="115" t="e" vm="1">
        <v>#VALUE!</v>
      </c>
      <c r="U4" s="115"/>
    </row>
    <row r="5" spans="1:21" s="1" customFormat="1" ht="15.75" customHeight="1" x14ac:dyDescent="0.55000000000000004">
      <c r="B5" s="17"/>
      <c r="D5" s="18"/>
      <c r="E5" s="17"/>
      <c r="F5" s="19"/>
      <c r="G5" s="20" t="s">
        <v>1</v>
      </c>
      <c r="H5" s="21" t="s">
        <v>2</v>
      </c>
      <c r="I5" s="21" t="s">
        <v>3</v>
      </c>
      <c r="J5" s="22" t="s">
        <v>4</v>
      </c>
      <c r="K5" s="21" t="s">
        <v>5</v>
      </c>
      <c r="L5" s="23" t="s">
        <v>6</v>
      </c>
      <c r="M5" s="24" t="s">
        <v>7</v>
      </c>
      <c r="N5" s="25" t="s">
        <v>8</v>
      </c>
      <c r="O5" s="25" t="s">
        <v>9</v>
      </c>
      <c r="P5" s="25" t="s">
        <v>10</v>
      </c>
      <c r="Q5" s="25" t="s">
        <v>11</v>
      </c>
      <c r="T5" s="115"/>
      <c r="U5" s="115"/>
    </row>
    <row r="6" spans="1:21" s="1" customFormat="1" ht="15.75" customHeight="1" x14ac:dyDescent="0.55000000000000004">
      <c r="B6" s="17"/>
      <c r="D6" s="18"/>
      <c r="E6" s="17"/>
      <c r="F6" s="19"/>
      <c r="G6" s="20" t="s">
        <v>12</v>
      </c>
      <c r="H6" s="21" t="s">
        <v>13</v>
      </c>
      <c r="I6" s="21" t="s">
        <v>14</v>
      </c>
      <c r="J6" s="22" t="s">
        <v>15</v>
      </c>
      <c r="K6" s="21" t="s">
        <v>16</v>
      </c>
      <c r="L6" s="26" t="s">
        <v>17</v>
      </c>
      <c r="M6" s="27" t="s">
        <v>18</v>
      </c>
      <c r="N6" s="27" t="s">
        <v>19</v>
      </c>
      <c r="O6" s="28" t="s">
        <v>20</v>
      </c>
      <c r="P6" s="25" t="s">
        <v>21</v>
      </c>
      <c r="Q6" s="25" t="s">
        <v>22</v>
      </c>
      <c r="T6" s="115"/>
      <c r="U6" s="115"/>
    </row>
    <row r="7" spans="1:21" s="1" customFormat="1" ht="15.75" customHeight="1" x14ac:dyDescent="0.55000000000000004">
      <c r="B7" s="17"/>
      <c r="D7" s="18"/>
      <c r="E7" s="17"/>
      <c r="F7" s="19"/>
      <c r="G7" s="20" t="s">
        <v>23</v>
      </c>
      <c r="H7" s="21" t="s">
        <v>24</v>
      </c>
      <c r="I7" s="21" t="s">
        <v>25</v>
      </c>
      <c r="J7" s="22" t="s">
        <v>26</v>
      </c>
      <c r="K7" s="21" t="s">
        <v>27</v>
      </c>
      <c r="L7" s="26" t="s">
        <v>28</v>
      </c>
      <c r="M7" s="27" t="s">
        <v>29</v>
      </c>
      <c r="N7" s="27" t="s">
        <v>30</v>
      </c>
      <c r="O7" s="28" t="s">
        <v>31</v>
      </c>
      <c r="P7" s="25" t="s">
        <v>32</v>
      </c>
      <c r="Q7" s="25" t="s">
        <v>33</v>
      </c>
      <c r="T7" s="115"/>
      <c r="U7" s="115"/>
    </row>
    <row r="8" spans="1:21" s="1" customFormat="1" ht="15.75" customHeight="1" x14ac:dyDescent="0.55000000000000004">
      <c r="B8" s="29"/>
      <c r="D8" s="18"/>
      <c r="E8" s="17"/>
      <c r="F8" s="19"/>
      <c r="G8" s="20" t="s">
        <v>34</v>
      </c>
      <c r="H8" s="21" t="s">
        <v>35</v>
      </c>
      <c r="I8" s="20" t="s">
        <v>36</v>
      </c>
      <c r="J8" s="30" t="s">
        <v>37</v>
      </c>
      <c r="K8" s="20" t="s">
        <v>38</v>
      </c>
      <c r="L8" s="31" t="s">
        <v>39</v>
      </c>
      <c r="M8" s="28" t="s">
        <v>40</v>
      </c>
      <c r="N8" s="27" t="s">
        <v>41</v>
      </c>
      <c r="O8" s="27" t="s">
        <v>11</v>
      </c>
      <c r="P8" s="32"/>
      <c r="Q8" s="33"/>
      <c r="T8" s="115"/>
      <c r="U8" s="115"/>
    </row>
    <row r="9" spans="1:21" s="1" customFormat="1" ht="15.75" customHeight="1" x14ac:dyDescent="0.55000000000000004">
      <c r="B9" s="17"/>
      <c r="C9" s="5"/>
      <c r="D9" s="4"/>
      <c r="E9" s="5"/>
      <c r="F9" s="5"/>
      <c r="G9" s="34"/>
      <c r="H9" s="35"/>
      <c r="I9" s="8"/>
      <c r="J9" s="8"/>
      <c r="K9" s="36"/>
      <c r="L9" s="36"/>
      <c r="M9" s="36"/>
      <c r="N9" s="12"/>
      <c r="O9" s="13"/>
      <c r="P9" s="13"/>
      <c r="Q9" s="13"/>
      <c r="R9" s="37"/>
    </row>
    <row r="10" spans="1:21" ht="51.9" thickBot="1" x14ac:dyDescent="0.4">
      <c r="A10" s="38"/>
      <c r="C10" s="40" t="s">
        <v>42</v>
      </c>
      <c r="D10" s="41" t="s">
        <v>43</v>
      </c>
      <c r="E10" s="39" t="s">
        <v>44</v>
      </c>
      <c r="F10" s="39" t="s">
        <v>45</v>
      </c>
      <c r="G10" s="42" t="s">
        <v>46</v>
      </c>
      <c r="H10" s="42" t="s">
        <v>47</v>
      </c>
      <c r="I10" s="42" t="s">
        <v>48</v>
      </c>
      <c r="J10" s="43" t="s">
        <v>49</v>
      </c>
      <c r="K10" s="44" t="s">
        <v>50</v>
      </c>
      <c r="L10" s="44" t="s">
        <v>51</v>
      </c>
      <c r="M10" s="42" t="s">
        <v>52</v>
      </c>
      <c r="N10" s="43" t="s">
        <v>53</v>
      </c>
      <c r="O10" s="45" t="s">
        <v>54</v>
      </c>
      <c r="P10" s="42" t="s">
        <v>55</v>
      </c>
      <c r="Q10" s="42" t="s">
        <v>56</v>
      </c>
      <c r="R10" s="46" t="s">
        <v>57</v>
      </c>
      <c r="S10" s="46" t="s">
        <v>58</v>
      </c>
      <c r="T10" s="47" t="s">
        <v>59</v>
      </c>
      <c r="U10" s="48" t="s">
        <v>60</v>
      </c>
    </row>
    <row r="11" spans="1:21" s="1" customFormat="1" ht="16.75" x14ac:dyDescent="0.55000000000000004">
      <c r="A11" s="50" t="s">
        <v>61</v>
      </c>
      <c r="B11"/>
      <c r="C11" s="51"/>
      <c r="D11" s="52"/>
      <c r="E11" s="51"/>
      <c r="F11" s="51"/>
      <c r="G11" s="53" t="s">
        <v>62</v>
      </c>
      <c r="H11" s="54"/>
      <c r="I11" s="53"/>
      <c r="J11" s="53"/>
      <c r="K11" s="53"/>
      <c r="L11" s="53"/>
      <c r="M11" s="55"/>
      <c r="N11" s="53"/>
      <c r="O11" s="54"/>
      <c r="P11" s="53"/>
      <c r="Q11" s="53"/>
      <c r="R11" s="55"/>
      <c r="S11" s="56"/>
      <c r="T11" s="57"/>
      <c r="U11" s="58"/>
    </row>
    <row r="12" spans="1:21" s="49" customFormat="1" ht="16.75" x14ac:dyDescent="0.55000000000000004">
      <c r="A12" s="59" t="s">
        <v>141</v>
      </c>
      <c r="B12"/>
      <c r="C12" s="123"/>
      <c r="D12" s="60">
        <f t="array" ref="D12">_xlfn.IFS(Q12="9x9",C12/24,Q12="11x11",C12/15,Q12="Ø 12",C12/12,Q12="Ø 13",C12/12,Q12="Ø 14",C12/11,Q12="Ø 15",C12/9,Q12="Ø 17",C12/7,Q12="Ø 19",C12/6,Q12="Ø 21",C12/4,Q12="Ø 27",C12,Q12="Ø 22",C12/4,Q12="Ø 26",C12/2)</f>
        <v>0</v>
      </c>
      <c r="E12" s="61" t="s">
        <v>69</v>
      </c>
      <c r="F12" s="62"/>
      <c r="G12" s="120" t="s">
        <v>142</v>
      </c>
      <c r="H12" s="63" t="s">
        <v>143</v>
      </c>
      <c r="I12" s="64" t="s">
        <v>63</v>
      </c>
      <c r="J12" s="65" t="s">
        <v>64</v>
      </c>
      <c r="K12" s="65" t="s">
        <v>126</v>
      </c>
      <c r="L12" s="65" t="s">
        <v>135</v>
      </c>
      <c r="M12" s="66" t="s">
        <v>144</v>
      </c>
      <c r="N12" s="65" t="s">
        <v>66</v>
      </c>
      <c r="O12" s="67">
        <v>6</v>
      </c>
      <c r="P12" s="68" t="s">
        <v>77</v>
      </c>
      <c r="Q12" s="66" t="s">
        <v>90</v>
      </c>
      <c r="R12" s="69">
        <v>1350</v>
      </c>
      <c r="S12" s="70">
        <f t="shared" ref="S12:S40" si="0">C12*R12</f>
        <v>0</v>
      </c>
      <c r="T12" s="71">
        <f t="shared" ref="T12:T17" si="1">R12/400</f>
        <v>3.375</v>
      </c>
      <c r="U12" s="72">
        <f t="shared" ref="U12:U40" si="2">T12*C12</f>
        <v>0</v>
      </c>
    </row>
    <row r="13" spans="1:21" s="49" customFormat="1" ht="16.75" x14ac:dyDescent="0.55000000000000004">
      <c r="A13" s="101" t="s">
        <v>149</v>
      </c>
      <c r="B13"/>
      <c r="C13" s="123"/>
      <c r="D13" s="102">
        <f t="array" ref="D13">_xlfn.IFS(Q13="9x9",C13/24,Q13="11x11",C13/15,Q13="Ø 12",C13/12,Q13="Ø 13",C13/12,Q13="Ø 14",C13/11,Q13="Ø 15",C13/9,Q13="Ø 17",C13/7,Q13="Ø 19",C13/6,Q13="Ø 21",C13/4,Q13="Ø 27",C13,Q13="Ø 22",C13/4,Q13="Ø 26",C13/2)</f>
        <v>0</v>
      </c>
      <c r="E13" s="103"/>
      <c r="F13" s="104"/>
      <c r="G13" s="121" t="s">
        <v>146</v>
      </c>
      <c r="H13" s="105" t="s">
        <v>143</v>
      </c>
      <c r="I13" s="106" t="s">
        <v>63</v>
      </c>
      <c r="J13" s="107" t="s">
        <v>64</v>
      </c>
      <c r="K13" s="107" t="s">
        <v>145</v>
      </c>
      <c r="L13" s="107" t="s">
        <v>147</v>
      </c>
      <c r="M13" s="108" t="s">
        <v>148</v>
      </c>
      <c r="N13" s="107" t="s">
        <v>66</v>
      </c>
      <c r="O13" s="109">
        <v>6</v>
      </c>
      <c r="P13" s="110" t="s">
        <v>77</v>
      </c>
      <c r="Q13" s="108" t="s">
        <v>68</v>
      </c>
      <c r="R13" s="111">
        <v>920</v>
      </c>
      <c r="S13" s="112">
        <f t="shared" si="0"/>
        <v>0</v>
      </c>
      <c r="T13" s="113">
        <f t="shared" si="1"/>
        <v>2.2999999999999998</v>
      </c>
      <c r="U13" s="114">
        <f t="shared" si="2"/>
        <v>0</v>
      </c>
    </row>
    <row r="14" spans="1:21" s="49" customFormat="1" ht="16.75" x14ac:dyDescent="0.55000000000000004">
      <c r="A14" s="59" t="s">
        <v>150</v>
      </c>
      <c r="B14"/>
      <c r="C14" s="123"/>
      <c r="D14" s="60">
        <f t="array" ref="D14">_xlfn.IFS(Q14="9x9",C14/24,Q14="11x11",C14/15,Q14="Ø 12",C14/12,Q14="Ø 13",C14/12,Q14="Ø 14",C14/11,Q14="Ø 15",C14/9,Q14="Ø 17",C14/7,Q14="Ø 19",C14/6,Q14="Ø 21",C14/4,Q14="Ø 27",C14,Q14="Ø 22",C14/4,Q14="Ø 26",C14/2)</f>
        <v>0</v>
      </c>
      <c r="E14" s="61" t="s">
        <v>69</v>
      </c>
      <c r="F14" s="62"/>
      <c r="G14" s="120" t="s">
        <v>151</v>
      </c>
      <c r="H14" s="63" t="s">
        <v>152</v>
      </c>
      <c r="I14" s="64" t="s">
        <v>63</v>
      </c>
      <c r="J14" s="65" t="s">
        <v>102</v>
      </c>
      <c r="K14" s="65" t="s">
        <v>153</v>
      </c>
      <c r="L14" s="65" t="s">
        <v>128</v>
      </c>
      <c r="M14" s="66" t="s">
        <v>89</v>
      </c>
      <c r="N14" s="65" t="s">
        <v>66</v>
      </c>
      <c r="O14" s="67">
        <v>9</v>
      </c>
      <c r="P14" s="68" t="s">
        <v>74</v>
      </c>
      <c r="Q14" s="66" t="s">
        <v>68</v>
      </c>
      <c r="R14" s="69">
        <v>920</v>
      </c>
      <c r="S14" s="70">
        <f t="shared" si="0"/>
        <v>0</v>
      </c>
      <c r="T14" s="71">
        <f t="shared" si="1"/>
        <v>2.2999999999999998</v>
      </c>
      <c r="U14" s="72">
        <f t="shared" si="2"/>
        <v>0</v>
      </c>
    </row>
    <row r="15" spans="1:21" s="49" customFormat="1" ht="16.75" x14ac:dyDescent="0.55000000000000004">
      <c r="A15" s="101" t="s">
        <v>154</v>
      </c>
      <c r="B15"/>
      <c r="C15" s="123"/>
      <c r="D15" s="102">
        <f t="array" ref="D15">_xlfn.IFS(Q15="9x9",C15/24,Q15="11x11",C15/15,Q15="Ø 12",C15/12,Q15="Ø 13",C15/12,Q15="Ø 14",C15/11,Q15="Ø 15",C15/9,Q15="Ø 17",C15/7,Q15="Ø 19",C15/6,Q15="Ø 21",C15/4,Q15="Ø 27",C15,Q15="Ø 22",C15/4,Q15="Ø 26",C15/2)</f>
        <v>0</v>
      </c>
      <c r="E15" s="103" t="s">
        <v>69</v>
      </c>
      <c r="F15" s="104"/>
      <c r="G15" s="121" t="s">
        <v>155</v>
      </c>
      <c r="H15" s="105" t="s">
        <v>152</v>
      </c>
      <c r="I15" s="106" t="s">
        <v>63</v>
      </c>
      <c r="J15" s="107" t="s">
        <v>102</v>
      </c>
      <c r="K15" s="107" t="s">
        <v>156</v>
      </c>
      <c r="L15" s="107" t="s">
        <v>147</v>
      </c>
      <c r="M15" s="108" t="s">
        <v>89</v>
      </c>
      <c r="N15" s="107" t="s">
        <v>66</v>
      </c>
      <c r="O15" s="109">
        <v>9</v>
      </c>
      <c r="P15" s="110" t="s">
        <v>74</v>
      </c>
      <c r="Q15" s="108" t="s">
        <v>68</v>
      </c>
      <c r="R15" s="111">
        <v>1350</v>
      </c>
      <c r="S15" s="112">
        <f t="shared" si="0"/>
        <v>0</v>
      </c>
      <c r="T15" s="113">
        <f t="shared" si="1"/>
        <v>3.375</v>
      </c>
      <c r="U15" s="114">
        <f t="shared" si="2"/>
        <v>0</v>
      </c>
    </row>
    <row r="16" spans="1:21" s="49" customFormat="1" ht="16.75" x14ac:dyDescent="0.55000000000000004">
      <c r="A16" s="59" t="s">
        <v>160</v>
      </c>
      <c r="B16"/>
      <c r="C16" s="123"/>
      <c r="D16" s="60">
        <f t="array" ref="D16">_xlfn.IFS(Q16="9x9",C16/24,Q16="11x11",C16/15,Q16="Ø 12",C16/12,Q16="Ø 13",C16/12,Q16="Ø 14",C16/11,Q16="Ø 15",C16/9,Q16="Ø 17",C16/7,Q16="Ø 19",C16/6,Q16="Ø 21",C16/4,Q16="Ø 27",C16,Q16="Ø 22",C16/4,Q16="Ø 26",C16/2)</f>
        <v>0</v>
      </c>
      <c r="E16" s="61" t="s">
        <v>69</v>
      </c>
      <c r="F16" s="62"/>
      <c r="G16" s="120" t="s">
        <v>161</v>
      </c>
      <c r="H16" s="63" t="s">
        <v>158</v>
      </c>
      <c r="I16" s="64" t="s">
        <v>70</v>
      </c>
      <c r="J16" s="65" t="s">
        <v>102</v>
      </c>
      <c r="K16" s="65" t="s">
        <v>162</v>
      </c>
      <c r="L16" s="65" t="s">
        <v>119</v>
      </c>
      <c r="M16" s="66" t="s">
        <v>163</v>
      </c>
      <c r="N16" s="65" t="s">
        <v>159</v>
      </c>
      <c r="O16" s="67">
        <v>5</v>
      </c>
      <c r="P16" s="68" t="s">
        <v>129</v>
      </c>
      <c r="Q16" s="66" t="s">
        <v>68</v>
      </c>
      <c r="R16" s="69">
        <v>1350</v>
      </c>
      <c r="S16" s="70">
        <f t="shared" si="0"/>
        <v>0</v>
      </c>
      <c r="T16" s="71">
        <f t="shared" si="1"/>
        <v>3.375</v>
      </c>
      <c r="U16" s="72">
        <f t="shared" si="2"/>
        <v>0</v>
      </c>
    </row>
    <row r="17" spans="1:21" s="49" customFormat="1" ht="16.75" x14ac:dyDescent="0.55000000000000004">
      <c r="A17" s="101" t="s">
        <v>169</v>
      </c>
      <c r="B17"/>
      <c r="C17" s="123"/>
      <c r="D17" s="102">
        <f t="array" ref="D17">_xlfn.IFS(Q17="9x9",C17/24,Q17="11x11",C17/15,Q17="Ø 12",C17/12,Q17="Ø 13",C17/12,Q17="Ø 14",C17/11,Q17="Ø 15",C17/9,Q17="Ø 17",C17/7,Q17="Ø 19",C17/6,Q17="Ø 21",C17/4,Q17="Ø 27",C17,Q17="Ø 22",C17/4,Q17="Ø 26",C17/2)</f>
        <v>0</v>
      </c>
      <c r="E17" s="103" t="s">
        <v>97</v>
      </c>
      <c r="F17" s="104"/>
      <c r="G17" s="105" t="s">
        <v>170</v>
      </c>
      <c r="H17" s="105" t="s">
        <v>171</v>
      </c>
      <c r="I17" s="106" t="s">
        <v>63</v>
      </c>
      <c r="J17" s="107" t="s">
        <v>102</v>
      </c>
      <c r="K17" s="107" t="s">
        <v>172</v>
      </c>
      <c r="L17" s="107" t="s">
        <v>103</v>
      </c>
      <c r="M17" s="108" t="s">
        <v>84</v>
      </c>
      <c r="N17" s="107" t="s">
        <v>173</v>
      </c>
      <c r="O17" s="109">
        <v>3</v>
      </c>
      <c r="P17" s="110" t="s">
        <v>67</v>
      </c>
      <c r="Q17" s="108" t="s">
        <v>68</v>
      </c>
      <c r="R17" s="111">
        <v>920</v>
      </c>
      <c r="S17" s="112">
        <f t="shared" si="0"/>
        <v>0</v>
      </c>
      <c r="T17" s="113">
        <f t="shared" si="1"/>
        <v>2.2999999999999998</v>
      </c>
      <c r="U17" s="114">
        <f t="shared" si="2"/>
        <v>0</v>
      </c>
    </row>
    <row r="18" spans="1:21" s="49" customFormat="1" ht="16.75" x14ac:dyDescent="0.55000000000000004">
      <c r="A18" s="59" t="s">
        <v>175</v>
      </c>
      <c r="B18"/>
      <c r="C18" s="123"/>
      <c r="D18" s="60">
        <f t="array" ref="D18">_xlfn.IFS(Q18="9x9",C18/24,Q18="11x11",C18/15,Q18="Ø 12",C18/12,Q18="Ø 13",C18/12,Q18="Ø 14",C18/11,Q18="Ø 15",C18/9,Q18="Ø 17",C18/7,Q18="Ø 19",C18/6,Q18="Ø 21",C18/4,Q18="Ø 27",C18,Q18="Ø 22",C18/4,Q18="Ø 26",C18/2)</f>
        <v>0</v>
      </c>
      <c r="E18" s="61" t="s">
        <v>69</v>
      </c>
      <c r="F18" s="62"/>
      <c r="G18" s="120" t="s">
        <v>176</v>
      </c>
      <c r="H18" s="63" t="s">
        <v>177</v>
      </c>
      <c r="I18" s="64" t="s">
        <v>63</v>
      </c>
      <c r="J18" s="65" t="s">
        <v>102</v>
      </c>
      <c r="K18" s="65" t="s">
        <v>107</v>
      </c>
      <c r="L18" s="65" t="s">
        <v>135</v>
      </c>
      <c r="M18" s="66" t="s">
        <v>89</v>
      </c>
      <c r="N18" s="65" t="s">
        <v>178</v>
      </c>
      <c r="O18" s="67">
        <v>15</v>
      </c>
      <c r="P18" s="68" t="s">
        <v>179</v>
      </c>
      <c r="Q18" s="66" t="s">
        <v>122</v>
      </c>
      <c r="R18" s="69">
        <v>420</v>
      </c>
      <c r="S18" s="70">
        <f t="shared" si="0"/>
        <v>0</v>
      </c>
      <c r="T18" s="71">
        <f t="shared" ref="T18:T26" si="3">R18/400</f>
        <v>1.05</v>
      </c>
      <c r="U18" s="72">
        <f t="shared" si="2"/>
        <v>0</v>
      </c>
    </row>
    <row r="19" spans="1:21" s="49" customFormat="1" ht="16.75" x14ac:dyDescent="0.55000000000000004">
      <c r="A19" s="101" t="s">
        <v>184</v>
      </c>
      <c r="B19"/>
      <c r="C19" s="123"/>
      <c r="D19" s="102">
        <f t="array" ref="D19">_xlfn.IFS(Q19="9x9",C19/24,Q19="11x11",C19/15,Q19="Ø 12",C19/12,Q19="Ø 13",C19/12,Q19="Ø 14",C19/11,Q19="Ø 15",C19/9,Q19="Ø 17",C19/7,Q19="Ø 19",C19/6,Q19="Ø 21",C19/4,Q19="Ø 27",C19,Q19="Ø 22",C19/4,Q19="Ø 26",C19/2)</f>
        <v>0</v>
      </c>
      <c r="E19" s="103" t="s">
        <v>69</v>
      </c>
      <c r="F19" s="104"/>
      <c r="G19" s="121" t="s">
        <v>185</v>
      </c>
      <c r="H19" s="105" t="s">
        <v>183</v>
      </c>
      <c r="I19" s="106" t="s">
        <v>63</v>
      </c>
      <c r="J19" s="107" t="s">
        <v>102</v>
      </c>
      <c r="K19" s="107" t="s">
        <v>126</v>
      </c>
      <c r="L19" s="107" t="s">
        <v>135</v>
      </c>
      <c r="M19" s="108" t="s">
        <v>93</v>
      </c>
      <c r="N19" s="107" t="s">
        <v>178</v>
      </c>
      <c r="O19" s="109">
        <v>9</v>
      </c>
      <c r="P19" s="110" t="s">
        <v>74</v>
      </c>
      <c r="Q19" s="108" t="s">
        <v>81</v>
      </c>
      <c r="R19" s="111">
        <v>620</v>
      </c>
      <c r="S19" s="112">
        <f t="shared" si="0"/>
        <v>0</v>
      </c>
      <c r="T19" s="113">
        <f t="shared" si="3"/>
        <v>1.55</v>
      </c>
      <c r="U19" s="114">
        <f t="shared" si="2"/>
        <v>0</v>
      </c>
    </row>
    <row r="20" spans="1:21" s="49" customFormat="1" ht="16.75" x14ac:dyDescent="0.55000000000000004">
      <c r="A20" s="59" t="s">
        <v>186</v>
      </c>
      <c r="B20"/>
      <c r="C20" s="123"/>
      <c r="D20" s="60">
        <f t="array" ref="D20">_xlfn.IFS(Q20="9x9",C20/24,Q20="11x11",C20/15,Q20="Ø 12",C20/12,Q20="Ø 13",C20/12,Q20="Ø 14",C20/11,Q20="Ø 15",C20/9,Q20="Ø 17",C20/7,Q20="Ø 19",C20/6,Q20="Ø 21",C20/4,Q20="Ø 27",C20,Q20="Ø 22",C20/4,Q20="Ø 26",C20/2)</f>
        <v>0</v>
      </c>
      <c r="E20" s="61" t="s">
        <v>69</v>
      </c>
      <c r="F20" s="62"/>
      <c r="G20" s="120" t="s">
        <v>187</v>
      </c>
      <c r="H20" s="63" t="s">
        <v>183</v>
      </c>
      <c r="I20" s="64" t="s">
        <v>63</v>
      </c>
      <c r="J20" s="65" t="s">
        <v>102</v>
      </c>
      <c r="K20" s="65" t="s">
        <v>180</v>
      </c>
      <c r="L20" s="65" t="s">
        <v>135</v>
      </c>
      <c r="M20" s="66" t="s">
        <v>94</v>
      </c>
      <c r="N20" s="65" t="s">
        <v>178</v>
      </c>
      <c r="O20" s="67">
        <v>9</v>
      </c>
      <c r="P20" s="68" t="s">
        <v>74</v>
      </c>
      <c r="Q20" s="66" t="s">
        <v>81</v>
      </c>
      <c r="R20" s="69">
        <v>620</v>
      </c>
      <c r="S20" s="70">
        <f t="shared" si="0"/>
        <v>0</v>
      </c>
      <c r="T20" s="71">
        <f t="shared" si="3"/>
        <v>1.55</v>
      </c>
      <c r="U20" s="72">
        <f t="shared" si="2"/>
        <v>0</v>
      </c>
    </row>
    <row r="21" spans="1:21" s="49" customFormat="1" ht="16.75" x14ac:dyDescent="0.55000000000000004">
      <c r="A21" s="101" t="s">
        <v>188</v>
      </c>
      <c r="B21"/>
      <c r="C21" s="123"/>
      <c r="D21" s="102">
        <f t="array" ref="D21">_xlfn.IFS(Q21="9x9",C21/24,Q21="11x11",C21/15,Q21="Ø 12",C21/12,Q21="Ø 13",C21/12,Q21="Ø 14",C21/11,Q21="Ø 15",C21/9,Q21="Ø 17",C21/7,Q21="Ø 19",C21/6,Q21="Ø 21",C21/4,Q21="Ø 27",C21,Q21="Ø 22",C21/4,Q21="Ø 26",C21/2)</f>
        <v>0</v>
      </c>
      <c r="E21" s="103" t="s">
        <v>69</v>
      </c>
      <c r="F21" s="104"/>
      <c r="G21" s="121" t="s">
        <v>189</v>
      </c>
      <c r="H21" s="105" t="s">
        <v>183</v>
      </c>
      <c r="I21" s="106" t="s">
        <v>63</v>
      </c>
      <c r="J21" s="107" t="s">
        <v>102</v>
      </c>
      <c r="K21" s="107" t="s">
        <v>190</v>
      </c>
      <c r="L21" s="107" t="s">
        <v>119</v>
      </c>
      <c r="M21" s="108" t="s">
        <v>93</v>
      </c>
      <c r="N21" s="107" t="s">
        <v>178</v>
      </c>
      <c r="O21" s="109">
        <v>9</v>
      </c>
      <c r="P21" s="110" t="s">
        <v>74</v>
      </c>
      <c r="Q21" s="108" t="s">
        <v>81</v>
      </c>
      <c r="R21" s="111">
        <v>620</v>
      </c>
      <c r="S21" s="112">
        <f t="shared" si="0"/>
        <v>0</v>
      </c>
      <c r="T21" s="113">
        <f t="shared" si="3"/>
        <v>1.55</v>
      </c>
      <c r="U21" s="114">
        <f t="shared" si="2"/>
        <v>0</v>
      </c>
    </row>
    <row r="22" spans="1:21" s="49" customFormat="1" ht="16.75" x14ac:dyDescent="0.55000000000000004">
      <c r="A22" s="59" t="s">
        <v>191</v>
      </c>
      <c r="B22"/>
      <c r="C22" s="123"/>
      <c r="D22" s="60">
        <f t="array" ref="D22">_xlfn.IFS(Q22="9x9",C22/24,Q22="11x11",C22/15,Q22="Ø 12",C22/12,Q22="Ø 13",C22/12,Q22="Ø 14",C22/11,Q22="Ø 15",C22/9,Q22="Ø 17",C22/7,Q22="Ø 19",C22/6,Q22="Ø 21",C22/4,Q22="Ø 27",C22,Q22="Ø 22",C22/4,Q22="Ø 26",C22/2)</f>
        <v>0</v>
      </c>
      <c r="E22" s="61" t="s">
        <v>69</v>
      </c>
      <c r="F22" s="62"/>
      <c r="G22" s="120" t="s">
        <v>192</v>
      </c>
      <c r="H22" s="63" t="s">
        <v>183</v>
      </c>
      <c r="I22" s="64" t="s">
        <v>63</v>
      </c>
      <c r="J22" s="65" t="s">
        <v>102</v>
      </c>
      <c r="K22" s="65" t="s">
        <v>193</v>
      </c>
      <c r="L22" s="65" t="s">
        <v>135</v>
      </c>
      <c r="M22" s="66" t="s">
        <v>67</v>
      </c>
      <c r="N22" s="65" t="s">
        <v>178</v>
      </c>
      <c r="O22" s="67">
        <v>9</v>
      </c>
      <c r="P22" s="68" t="s">
        <v>74</v>
      </c>
      <c r="Q22" s="66" t="s">
        <v>81</v>
      </c>
      <c r="R22" s="69">
        <v>620</v>
      </c>
      <c r="S22" s="70">
        <f t="shared" si="0"/>
        <v>0</v>
      </c>
      <c r="T22" s="71">
        <f t="shared" si="3"/>
        <v>1.55</v>
      </c>
      <c r="U22" s="72">
        <f t="shared" si="2"/>
        <v>0</v>
      </c>
    </row>
    <row r="23" spans="1:21" s="49" customFormat="1" ht="16.75" x14ac:dyDescent="0.55000000000000004">
      <c r="A23" s="101" t="s">
        <v>194</v>
      </c>
      <c r="B23"/>
      <c r="C23" s="123"/>
      <c r="D23" s="102">
        <f t="array" ref="D23">_xlfn.IFS(Q23="9x9",C23/24,Q23="11x11",C23/15,Q23="Ø 12",C23/12,Q23="Ø 13",C23/12,Q23="Ø 14",C23/11,Q23="Ø 15",C23/9,Q23="Ø 17",C23/7,Q23="Ø 19",C23/6,Q23="Ø 21",C23/4,Q23="Ø 27",C23,Q23="Ø 22",C23/4,Q23="Ø 26",C23/2)</f>
        <v>0</v>
      </c>
      <c r="E23" s="103" t="s">
        <v>97</v>
      </c>
      <c r="F23" s="104"/>
      <c r="G23" s="121" t="s">
        <v>195</v>
      </c>
      <c r="H23" s="105" t="s">
        <v>183</v>
      </c>
      <c r="I23" s="106" t="s">
        <v>63</v>
      </c>
      <c r="J23" s="107" t="s">
        <v>102</v>
      </c>
      <c r="K23" s="107" t="s">
        <v>196</v>
      </c>
      <c r="L23" s="107" t="s">
        <v>135</v>
      </c>
      <c r="M23" s="108" t="s">
        <v>93</v>
      </c>
      <c r="N23" s="107" t="s">
        <v>178</v>
      </c>
      <c r="O23" s="109">
        <v>9</v>
      </c>
      <c r="P23" s="110" t="s">
        <v>74</v>
      </c>
      <c r="Q23" s="108" t="s">
        <v>81</v>
      </c>
      <c r="R23" s="111">
        <v>620</v>
      </c>
      <c r="S23" s="112">
        <f t="shared" si="0"/>
        <v>0</v>
      </c>
      <c r="T23" s="113">
        <f t="shared" si="3"/>
        <v>1.55</v>
      </c>
      <c r="U23" s="114">
        <f t="shared" si="2"/>
        <v>0</v>
      </c>
    </row>
    <row r="24" spans="1:21" s="49" customFormat="1" ht="16.75" x14ac:dyDescent="0.55000000000000004">
      <c r="A24" s="59" t="s">
        <v>200</v>
      </c>
      <c r="B24"/>
      <c r="C24" s="123"/>
      <c r="D24" s="60">
        <f t="array" ref="D24">_xlfn.IFS(Q24="9x9",C24/24,Q24="11x11",C24/15,Q24="Ø 12",C24/12,Q24="Ø 13",C24/12,Q24="Ø 14",C24/11,Q24="Ø 15",C24/9,Q24="Ø 17",C24/7,Q24="Ø 19",C24/6,Q24="Ø 21",C24/4,Q24="Ø 27",C24,Q24="Ø 22",C24/4,Q24="Ø 26",C24/2)</f>
        <v>0</v>
      </c>
      <c r="E24" s="61"/>
      <c r="F24" s="62"/>
      <c r="G24" s="120" t="s">
        <v>201</v>
      </c>
      <c r="H24" s="63" t="s">
        <v>202</v>
      </c>
      <c r="I24" s="64" t="s">
        <v>70</v>
      </c>
      <c r="J24" s="65" t="s">
        <v>64</v>
      </c>
      <c r="K24" s="65" t="s">
        <v>83</v>
      </c>
      <c r="L24" s="65" t="s">
        <v>138</v>
      </c>
      <c r="M24" s="66" t="s">
        <v>203</v>
      </c>
      <c r="N24" s="65" t="s">
        <v>124</v>
      </c>
      <c r="O24" s="67">
        <v>15</v>
      </c>
      <c r="P24" s="68" t="s">
        <v>179</v>
      </c>
      <c r="Q24" s="66" t="s">
        <v>122</v>
      </c>
      <c r="R24" s="69">
        <v>420</v>
      </c>
      <c r="S24" s="70">
        <f t="shared" si="0"/>
        <v>0</v>
      </c>
      <c r="T24" s="71">
        <f t="shared" si="3"/>
        <v>1.05</v>
      </c>
      <c r="U24" s="72">
        <f t="shared" si="2"/>
        <v>0</v>
      </c>
    </row>
    <row r="25" spans="1:21" s="49" customFormat="1" ht="16.75" x14ac:dyDescent="0.55000000000000004">
      <c r="A25" s="101" t="s">
        <v>204</v>
      </c>
      <c r="B25"/>
      <c r="C25" s="123"/>
      <c r="D25" s="102">
        <f t="array" ref="D25">_xlfn.IFS(Q25="9x9",C25/24,Q25="11x11",C25/15,Q25="Ø 12",C25/12,Q25="Ø 13",C25/12,Q25="Ø 14",C25/11,Q25="Ø 15",C25/9,Q25="Ø 17",C25/7,Q25="Ø 19",C25/6,Q25="Ø 21",C25/4,Q25="Ø 27",C25,Q25="Ø 22",C25/4,Q25="Ø 26",C25/2)</f>
        <v>0</v>
      </c>
      <c r="E25" s="103" t="s">
        <v>69</v>
      </c>
      <c r="F25" s="104"/>
      <c r="G25" s="121" t="s">
        <v>205</v>
      </c>
      <c r="H25" s="105" t="s">
        <v>202</v>
      </c>
      <c r="I25" s="106" t="s">
        <v>70</v>
      </c>
      <c r="J25" s="107" t="s">
        <v>64</v>
      </c>
      <c r="K25" s="107" t="s">
        <v>85</v>
      </c>
      <c r="L25" s="107" t="s">
        <v>119</v>
      </c>
      <c r="M25" s="108" t="s">
        <v>182</v>
      </c>
      <c r="N25" s="107" t="s">
        <v>124</v>
      </c>
      <c r="O25" s="109">
        <v>15</v>
      </c>
      <c r="P25" s="110" t="s">
        <v>179</v>
      </c>
      <c r="Q25" s="108" t="s">
        <v>122</v>
      </c>
      <c r="R25" s="111">
        <v>420</v>
      </c>
      <c r="S25" s="112">
        <f t="shared" si="0"/>
        <v>0</v>
      </c>
      <c r="T25" s="113">
        <f t="shared" si="3"/>
        <v>1.05</v>
      </c>
      <c r="U25" s="114">
        <f t="shared" si="2"/>
        <v>0</v>
      </c>
    </row>
    <row r="26" spans="1:21" s="49" customFormat="1" ht="16.75" x14ac:dyDescent="0.55000000000000004">
      <c r="A26" s="59" t="s">
        <v>206</v>
      </c>
      <c r="B26"/>
      <c r="C26" s="123"/>
      <c r="D26" s="60">
        <f t="array" ref="D26">_xlfn.IFS(Q26="9x9",C26/24,Q26="11x11",C26/15,Q26="Ø 12",C26/12,Q26="Ø 13",C26/12,Q26="Ø 14",C26/11,Q26="Ø 15",C26/9,Q26="Ø 17",C26/7,Q26="Ø 19",C26/6,Q26="Ø 21",C26/4,Q26="Ø 27",C26,Q26="Ø 22",C26/4,Q26="Ø 26",C26/2)</f>
        <v>0</v>
      </c>
      <c r="E26" s="61"/>
      <c r="F26" s="62"/>
      <c r="G26" s="120" t="s">
        <v>207</v>
      </c>
      <c r="H26" s="63" t="s">
        <v>202</v>
      </c>
      <c r="I26" s="64" t="s">
        <v>70</v>
      </c>
      <c r="J26" s="65" t="s">
        <v>64</v>
      </c>
      <c r="K26" s="65" t="s">
        <v>125</v>
      </c>
      <c r="L26" s="65" t="s">
        <v>135</v>
      </c>
      <c r="M26" s="66" t="s">
        <v>136</v>
      </c>
      <c r="N26" s="65" t="s">
        <v>124</v>
      </c>
      <c r="O26" s="67">
        <v>15</v>
      </c>
      <c r="P26" s="68" t="s">
        <v>179</v>
      </c>
      <c r="Q26" s="66" t="s">
        <v>122</v>
      </c>
      <c r="R26" s="69">
        <v>420</v>
      </c>
      <c r="S26" s="70">
        <f t="shared" si="0"/>
        <v>0</v>
      </c>
      <c r="T26" s="71">
        <f t="shared" si="3"/>
        <v>1.05</v>
      </c>
      <c r="U26" s="72">
        <f t="shared" si="2"/>
        <v>0</v>
      </c>
    </row>
    <row r="27" spans="1:21" s="49" customFormat="1" ht="16.75" x14ac:dyDescent="0.55000000000000004">
      <c r="A27" s="101" t="s">
        <v>217</v>
      </c>
      <c r="B27"/>
      <c r="C27" s="123"/>
      <c r="D27" s="102">
        <f t="array" ref="D27">_xlfn.IFS(Q27="9x9",C27/24,Q27="11x11",C27/15,Q27="Ø 12",C27/12,Q27="Ø 13",C27/12,Q27="Ø 14",C27/11,Q27="Ø 15",C27/9,Q27="Ø 17",C27/7,Q27="Ø 19",C27/6,Q27="Ø 21",C27/4,Q27="Ø 27",C27,Q27="Ø 22",C27/4,Q27="Ø 26",C27/2)</f>
        <v>0</v>
      </c>
      <c r="E27" s="103" t="s">
        <v>69</v>
      </c>
      <c r="F27" s="104"/>
      <c r="G27" s="121" t="s">
        <v>218</v>
      </c>
      <c r="H27" s="105" t="s">
        <v>215</v>
      </c>
      <c r="I27" s="106" t="s">
        <v>106</v>
      </c>
      <c r="J27" s="107" t="s">
        <v>102</v>
      </c>
      <c r="K27" s="107" t="s">
        <v>117</v>
      </c>
      <c r="L27" s="107" t="s">
        <v>135</v>
      </c>
      <c r="M27" s="108" t="s">
        <v>79</v>
      </c>
      <c r="N27" s="107" t="s">
        <v>214</v>
      </c>
      <c r="O27" s="109">
        <v>3</v>
      </c>
      <c r="P27" s="110" t="s">
        <v>100</v>
      </c>
      <c r="Q27" s="108" t="s">
        <v>90</v>
      </c>
      <c r="R27" s="111">
        <v>1080</v>
      </c>
      <c r="S27" s="112">
        <f t="shared" si="0"/>
        <v>0</v>
      </c>
      <c r="T27" s="113">
        <f t="shared" ref="T27:T30" si="4">R27/400</f>
        <v>2.7</v>
      </c>
      <c r="U27" s="114">
        <f t="shared" si="2"/>
        <v>0</v>
      </c>
    </row>
    <row r="28" spans="1:21" s="49" customFormat="1" ht="16.75" x14ac:dyDescent="0.55000000000000004">
      <c r="A28" s="59" t="s">
        <v>222</v>
      </c>
      <c r="B28"/>
      <c r="C28" s="123"/>
      <c r="D28" s="60">
        <f t="array" ref="D28">_xlfn.IFS(Q28="9x9",C28/24,Q28="11x11",C28/15,Q28="Ø 12",C28/12,Q28="Ø 13",C28/12,Q28="Ø 14",C28/11,Q28="Ø 15",C28/9,Q28="Ø 17",C28/7,Q28="Ø 19",C28/6,Q28="Ø 21",C28/4,Q28="Ø 27",C28,Q28="Ø 22",C28/4,Q28="Ø 26",C28/2)</f>
        <v>0</v>
      </c>
      <c r="E28" s="61" t="s">
        <v>97</v>
      </c>
      <c r="F28" s="62"/>
      <c r="G28" s="63" t="s">
        <v>223</v>
      </c>
      <c r="H28" s="63" t="s">
        <v>221</v>
      </c>
      <c r="I28" s="64" t="s">
        <v>106</v>
      </c>
      <c r="J28" s="65" t="s">
        <v>102</v>
      </c>
      <c r="K28" s="65" t="s">
        <v>86</v>
      </c>
      <c r="L28" s="65" t="s">
        <v>103</v>
      </c>
      <c r="M28" s="66" t="s">
        <v>91</v>
      </c>
      <c r="N28" s="65" t="s">
        <v>214</v>
      </c>
      <c r="O28" s="67">
        <v>9</v>
      </c>
      <c r="P28" s="68" t="s">
        <v>74</v>
      </c>
      <c r="Q28" s="66" t="s">
        <v>81</v>
      </c>
      <c r="R28" s="69">
        <v>620</v>
      </c>
      <c r="S28" s="70">
        <f t="shared" si="0"/>
        <v>0</v>
      </c>
      <c r="T28" s="71">
        <f t="shared" si="4"/>
        <v>1.55</v>
      </c>
      <c r="U28" s="72">
        <f t="shared" si="2"/>
        <v>0</v>
      </c>
    </row>
    <row r="29" spans="1:21" s="49" customFormat="1" ht="16.75" x14ac:dyDescent="0.55000000000000004">
      <c r="A29" s="101" t="s">
        <v>224</v>
      </c>
      <c r="B29"/>
      <c r="C29" s="123"/>
      <c r="D29" s="102">
        <f t="array" ref="D29">_xlfn.IFS(Q29="9x9",C29/24,Q29="11x11",C29/15,Q29="Ø 12",C29/12,Q29="Ø 13",C29/12,Q29="Ø 14",C29/11,Q29="Ø 15",C29/9,Q29="Ø 17",C29/7,Q29="Ø 19",C29/6,Q29="Ø 21",C29/4,Q29="Ø 27",C29,Q29="Ø 22",C29/4,Q29="Ø 26",C29/2)</f>
        <v>0</v>
      </c>
      <c r="E29" s="103" t="s">
        <v>97</v>
      </c>
      <c r="F29" s="104"/>
      <c r="G29" s="105" t="s">
        <v>225</v>
      </c>
      <c r="H29" s="105" t="s">
        <v>213</v>
      </c>
      <c r="I29" s="106" t="s">
        <v>106</v>
      </c>
      <c r="J29" s="107" t="s">
        <v>102</v>
      </c>
      <c r="K29" s="107" t="s">
        <v>85</v>
      </c>
      <c r="L29" s="107" t="s">
        <v>147</v>
      </c>
      <c r="M29" s="108" t="s">
        <v>76</v>
      </c>
      <c r="N29" s="107" t="s">
        <v>214</v>
      </c>
      <c r="O29" s="109">
        <v>3</v>
      </c>
      <c r="P29" s="110" t="s">
        <v>100</v>
      </c>
      <c r="Q29" s="108" t="s">
        <v>216</v>
      </c>
      <c r="R29" s="111">
        <v>1300</v>
      </c>
      <c r="S29" s="112">
        <f t="shared" si="0"/>
        <v>0</v>
      </c>
      <c r="T29" s="113">
        <f t="shared" si="4"/>
        <v>3.25</v>
      </c>
      <c r="U29" s="114">
        <f t="shared" si="2"/>
        <v>0</v>
      </c>
    </row>
    <row r="30" spans="1:21" s="49" customFormat="1" ht="16.75" x14ac:dyDescent="0.55000000000000004">
      <c r="A30" s="59" t="s">
        <v>226</v>
      </c>
      <c r="B30"/>
      <c r="C30" s="123"/>
      <c r="D30" s="60">
        <f t="array" ref="D30">_xlfn.IFS(Q30="9x9",C30/24,Q30="11x11",C30/15,Q30="Ø 12",C30/12,Q30="Ø 13",C30/12,Q30="Ø 14",C30/11,Q30="Ø 15",C30/9,Q30="Ø 17",C30/7,Q30="Ø 19",C30/6,Q30="Ø 21",C30/4,Q30="Ø 27",C30,Q30="Ø 22",C30/4,Q30="Ø 26",C30/2)</f>
        <v>0</v>
      </c>
      <c r="E30" s="61" t="s">
        <v>97</v>
      </c>
      <c r="F30" s="62"/>
      <c r="G30" s="63" t="s">
        <v>227</v>
      </c>
      <c r="H30" s="63" t="s">
        <v>228</v>
      </c>
      <c r="I30" s="64" t="s">
        <v>106</v>
      </c>
      <c r="J30" s="65" t="s">
        <v>102</v>
      </c>
      <c r="K30" s="65" t="s">
        <v>107</v>
      </c>
      <c r="L30" s="65" t="s">
        <v>112</v>
      </c>
      <c r="M30" s="66" t="s">
        <v>105</v>
      </c>
      <c r="N30" s="65" t="s">
        <v>229</v>
      </c>
      <c r="O30" s="67">
        <v>3</v>
      </c>
      <c r="P30" s="68" t="s">
        <v>100</v>
      </c>
      <c r="Q30" s="66" t="s">
        <v>68</v>
      </c>
      <c r="R30" s="69">
        <v>920</v>
      </c>
      <c r="S30" s="70">
        <f t="shared" si="0"/>
        <v>0</v>
      </c>
      <c r="T30" s="71">
        <f t="shared" si="4"/>
        <v>2.2999999999999998</v>
      </c>
      <c r="U30" s="72">
        <f t="shared" si="2"/>
        <v>0</v>
      </c>
    </row>
    <row r="31" spans="1:21" s="49" customFormat="1" ht="16.75" x14ac:dyDescent="0.55000000000000004">
      <c r="A31" s="101" t="s">
        <v>235</v>
      </c>
      <c r="B31"/>
      <c r="C31" s="123"/>
      <c r="D31" s="102">
        <f t="array" ref="D31">_xlfn.IFS(Q31="9x9",C31/24,Q31="11x11",C31/15,Q31="Ø 12",C31/12,Q31="Ø 13",C31/12,Q31="Ø 14",C31/11,Q31="Ø 15",C31/9,Q31="Ø 17",C31/7,Q31="Ø 19",C31/6,Q31="Ø 21",C31/4,Q31="Ø 27",C31,Q31="Ø 22",C31/4,Q31="Ø 26",C31/2)</f>
        <v>0</v>
      </c>
      <c r="E31" s="103" t="s">
        <v>69</v>
      </c>
      <c r="F31" s="104"/>
      <c r="G31" s="121" t="s">
        <v>236</v>
      </c>
      <c r="H31" s="105" t="s">
        <v>233</v>
      </c>
      <c r="I31" s="106" t="s">
        <v>106</v>
      </c>
      <c r="J31" s="107" t="s">
        <v>234</v>
      </c>
      <c r="K31" s="107" t="s">
        <v>104</v>
      </c>
      <c r="L31" s="107" t="s">
        <v>138</v>
      </c>
      <c r="M31" s="108" t="s">
        <v>148</v>
      </c>
      <c r="N31" s="107" t="s">
        <v>110</v>
      </c>
      <c r="O31" s="109">
        <v>6</v>
      </c>
      <c r="P31" s="110" t="s">
        <v>77</v>
      </c>
      <c r="Q31" s="108" t="s">
        <v>68</v>
      </c>
      <c r="R31" s="111">
        <v>1350</v>
      </c>
      <c r="S31" s="112">
        <f t="shared" si="0"/>
        <v>0</v>
      </c>
      <c r="T31" s="113">
        <f t="shared" ref="T31" si="5">R31/400</f>
        <v>3.375</v>
      </c>
      <c r="U31" s="114">
        <f t="shared" si="2"/>
        <v>0</v>
      </c>
    </row>
    <row r="32" spans="1:21" s="49" customFormat="1" ht="16.75" x14ac:dyDescent="0.55000000000000004">
      <c r="A32" s="59" t="s">
        <v>239</v>
      </c>
      <c r="B32"/>
      <c r="C32" s="123"/>
      <c r="D32" s="60">
        <f t="array" ref="D32">_xlfn.IFS(Q32="9x9",C32/24,Q32="11x11",C32/15,Q32="Ø 12",C32/12,Q32="Ø 13",C32/12,Q32="Ø 14",C32/11,Q32="Ø 15",C32/9,Q32="Ø 17",C32/7,Q32="Ø 19",C32/6,Q32="Ø 21",C32/4,Q32="Ø 27",C32,Q32="Ø 22",C32/4,Q32="Ø 26",C32/2)</f>
        <v>0</v>
      </c>
      <c r="E32" s="61" t="s">
        <v>97</v>
      </c>
      <c r="F32" s="62"/>
      <c r="G32" s="63" t="s">
        <v>238</v>
      </c>
      <c r="H32" s="63" t="s">
        <v>237</v>
      </c>
      <c r="I32" s="64" t="s">
        <v>63</v>
      </c>
      <c r="J32" s="65" t="s">
        <v>102</v>
      </c>
      <c r="K32" s="65" t="s">
        <v>137</v>
      </c>
      <c r="L32" s="65" t="s">
        <v>112</v>
      </c>
      <c r="M32" s="66" t="s">
        <v>82</v>
      </c>
      <c r="N32" s="65" t="s">
        <v>208</v>
      </c>
      <c r="O32" s="67">
        <v>9</v>
      </c>
      <c r="P32" s="68" t="s">
        <v>74</v>
      </c>
      <c r="Q32" s="66" t="s">
        <v>122</v>
      </c>
      <c r="R32" s="69">
        <v>420</v>
      </c>
      <c r="S32" s="70">
        <f t="shared" si="0"/>
        <v>0</v>
      </c>
      <c r="T32" s="71">
        <f t="shared" ref="T32:T34" si="6">R32/400</f>
        <v>1.05</v>
      </c>
      <c r="U32" s="72">
        <f t="shared" si="2"/>
        <v>0</v>
      </c>
    </row>
    <row r="33" spans="1:21" s="49" customFormat="1" ht="16.75" x14ac:dyDescent="0.55000000000000004">
      <c r="A33" s="101" t="s">
        <v>240</v>
      </c>
      <c r="B33"/>
      <c r="C33" s="123"/>
      <c r="D33" s="102">
        <f t="array" ref="D33">_xlfn.IFS(Q33="9x9",C33/24,Q33="11x11",C33/15,Q33="Ø 12",C33/12,Q33="Ø 13",C33/12,Q33="Ø 14",C33/11,Q33="Ø 15",C33/9,Q33="Ø 17",C33/7,Q33="Ø 19",C33/6,Q33="Ø 21",C33/4,Q33="Ø 27",C33,Q33="Ø 22",C33/4,Q33="Ø 26",C33/2)</f>
        <v>0</v>
      </c>
      <c r="E33" s="103" t="s">
        <v>97</v>
      </c>
      <c r="F33" s="104"/>
      <c r="G33" s="105" t="s">
        <v>241</v>
      </c>
      <c r="H33" s="105" t="s">
        <v>237</v>
      </c>
      <c r="I33" s="106" t="s">
        <v>63</v>
      </c>
      <c r="J33" s="107" t="s">
        <v>102</v>
      </c>
      <c r="K33" s="107" t="s">
        <v>107</v>
      </c>
      <c r="L33" s="107" t="s">
        <v>65</v>
      </c>
      <c r="M33" s="108" t="s">
        <v>67</v>
      </c>
      <c r="N33" s="107" t="s">
        <v>208</v>
      </c>
      <c r="O33" s="109">
        <v>9</v>
      </c>
      <c r="P33" s="110" t="s">
        <v>74</v>
      </c>
      <c r="Q33" s="108" t="s">
        <v>122</v>
      </c>
      <c r="R33" s="111">
        <v>420</v>
      </c>
      <c r="S33" s="112">
        <f t="shared" si="0"/>
        <v>0</v>
      </c>
      <c r="T33" s="113">
        <f t="shared" si="6"/>
        <v>1.05</v>
      </c>
      <c r="U33" s="114">
        <f t="shared" si="2"/>
        <v>0</v>
      </c>
    </row>
    <row r="34" spans="1:21" s="49" customFormat="1" ht="16.75" x14ac:dyDescent="0.55000000000000004">
      <c r="A34" s="59" t="s">
        <v>244</v>
      </c>
      <c r="B34"/>
      <c r="C34" s="123"/>
      <c r="D34" s="60">
        <f t="array" ref="D34">_xlfn.IFS(Q34="9x9",C34/24,Q34="11x11",C34/15,Q34="Ø 12",C34/12,Q34="Ø 13",C34/12,Q34="Ø 14",C34/11,Q34="Ø 15",C34/9,Q34="Ø 17",C34/7,Q34="Ø 19",C34/6,Q34="Ø 21",C34/4,Q34="Ø 27",C34,Q34="Ø 22",C34/4,Q34="Ø 26",C34/2)</f>
        <v>0</v>
      </c>
      <c r="E34" s="61" t="s">
        <v>97</v>
      </c>
      <c r="F34" s="62"/>
      <c r="G34" s="63" t="s">
        <v>245</v>
      </c>
      <c r="H34" s="63" t="s">
        <v>243</v>
      </c>
      <c r="I34" s="64" t="s">
        <v>63</v>
      </c>
      <c r="J34" s="65" t="s">
        <v>102</v>
      </c>
      <c r="K34" s="65" t="s">
        <v>107</v>
      </c>
      <c r="L34" s="65" t="s">
        <v>108</v>
      </c>
      <c r="M34" s="66" t="s">
        <v>82</v>
      </c>
      <c r="N34" s="65" t="s">
        <v>110</v>
      </c>
      <c r="O34" s="67">
        <v>6</v>
      </c>
      <c r="P34" s="68" t="s">
        <v>77</v>
      </c>
      <c r="Q34" s="66" t="s">
        <v>78</v>
      </c>
      <c r="R34" s="69">
        <v>840</v>
      </c>
      <c r="S34" s="70">
        <f t="shared" si="0"/>
        <v>0</v>
      </c>
      <c r="T34" s="71">
        <f t="shared" si="6"/>
        <v>2.1</v>
      </c>
      <c r="U34" s="72">
        <f t="shared" si="2"/>
        <v>0</v>
      </c>
    </row>
    <row r="35" spans="1:21" s="49" customFormat="1" ht="16.75" x14ac:dyDescent="0.55000000000000004">
      <c r="A35" s="59" t="s">
        <v>253</v>
      </c>
      <c r="B35"/>
      <c r="C35" s="123"/>
      <c r="D35" s="60">
        <f t="array" ref="D35">_xlfn.IFS(Q35="9x9",C35/24,Q35="11x11",C35/15,Q35="Ø 12",C35/12,Q35="Ø 13",C35/12,Q35="Ø 14",C35/11,Q35="Ø 15",C35/9,Q35="Ø 17",C35/7,Q35="Ø 19",C35/6,Q35="Ø 21",C35/4,Q35="Ø 27",C35,Q35="Ø 22",C35/4,Q35="Ø 26",C35/2)</f>
        <v>0</v>
      </c>
      <c r="E35" s="61" t="s">
        <v>69</v>
      </c>
      <c r="F35" s="62"/>
      <c r="G35" s="120" t="s">
        <v>254</v>
      </c>
      <c r="H35" s="63" t="s">
        <v>251</v>
      </c>
      <c r="I35" s="64" t="s">
        <v>106</v>
      </c>
      <c r="J35" s="65" t="s">
        <v>102</v>
      </c>
      <c r="K35" s="65" t="s">
        <v>107</v>
      </c>
      <c r="L35" s="65" t="s">
        <v>248</v>
      </c>
      <c r="M35" s="66" t="s">
        <v>92</v>
      </c>
      <c r="N35" s="65" t="s">
        <v>252</v>
      </c>
      <c r="O35" s="67">
        <v>9</v>
      </c>
      <c r="P35" s="68" t="s">
        <v>74</v>
      </c>
      <c r="Q35" s="66" t="s">
        <v>78</v>
      </c>
      <c r="R35" s="69">
        <v>1350</v>
      </c>
      <c r="S35" s="70">
        <f t="shared" si="0"/>
        <v>0</v>
      </c>
      <c r="T35" s="71">
        <f t="shared" ref="T35" si="7">R35/400</f>
        <v>3.375</v>
      </c>
      <c r="U35" s="72">
        <f t="shared" si="2"/>
        <v>0</v>
      </c>
    </row>
    <row r="36" spans="1:21" s="49" customFormat="1" ht="16.75" x14ac:dyDescent="0.55000000000000004">
      <c r="A36" s="101" t="s">
        <v>261</v>
      </c>
      <c r="B36"/>
      <c r="C36" s="123"/>
      <c r="D36" s="102">
        <f t="array" ref="D36">_xlfn.IFS(Q36="9x9",C36/24,Q36="11x11",C36/15,Q36="Ø 12",C36/12,Q36="Ø 13",C36/12,Q36="Ø 14",C36/11,Q36="Ø 15",C36/9,Q36="Ø 17",C36/7,Q36="Ø 19",C36/6,Q36="Ø 21",C36/4,Q36="Ø 27",C36,Q36="Ø 22",C36/4,Q36="Ø 26",C36/2)</f>
        <v>0</v>
      </c>
      <c r="E36" s="103" t="s">
        <v>97</v>
      </c>
      <c r="F36" s="104"/>
      <c r="G36" s="121" t="s">
        <v>262</v>
      </c>
      <c r="H36" s="105" t="s">
        <v>263</v>
      </c>
      <c r="I36" s="106" t="s">
        <v>106</v>
      </c>
      <c r="J36" s="107" t="s">
        <v>102</v>
      </c>
      <c r="K36" s="107" t="s">
        <v>264</v>
      </c>
      <c r="L36" s="107" t="s">
        <v>138</v>
      </c>
      <c r="M36" s="108" t="s">
        <v>92</v>
      </c>
      <c r="N36" s="107" t="s">
        <v>260</v>
      </c>
      <c r="O36" s="109">
        <v>6</v>
      </c>
      <c r="P36" s="110" t="s">
        <v>77</v>
      </c>
      <c r="Q36" s="108" t="s">
        <v>68</v>
      </c>
      <c r="R36" s="111">
        <v>1350</v>
      </c>
      <c r="S36" s="112">
        <f t="shared" si="0"/>
        <v>0</v>
      </c>
      <c r="T36" s="113">
        <f t="shared" ref="T36:T37" si="8">R36/400</f>
        <v>3.375</v>
      </c>
      <c r="U36" s="114">
        <f t="shared" si="2"/>
        <v>0</v>
      </c>
    </row>
    <row r="37" spans="1:21" s="49" customFormat="1" ht="16.75" x14ac:dyDescent="0.55000000000000004">
      <c r="A37" s="59" t="s">
        <v>265</v>
      </c>
      <c r="B37"/>
      <c r="C37" s="123"/>
      <c r="D37" s="60">
        <f t="array" ref="D37">_xlfn.IFS(Q37="9x9",C37/24,Q37="11x11",C37/15,Q37="Ø 12",C37/12,Q37="Ø 13",C37/12,Q37="Ø 14",C37/11,Q37="Ø 15",C37/9,Q37="Ø 17",C37/7,Q37="Ø 19",C37/6,Q37="Ø 21",C37/4,Q37="Ø 27",C37,Q37="Ø 22",C37/4,Q37="Ø 26",C37/2)</f>
        <v>0</v>
      </c>
      <c r="E37" s="61"/>
      <c r="F37" s="62"/>
      <c r="G37" s="120" t="s">
        <v>266</v>
      </c>
      <c r="H37" s="63" t="s">
        <v>267</v>
      </c>
      <c r="I37" s="64" t="s">
        <v>106</v>
      </c>
      <c r="J37" s="65" t="s">
        <v>102</v>
      </c>
      <c r="K37" s="65" t="s">
        <v>107</v>
      </c>
      <c r="L37" s="65" t="s">
        <v>138</v>
      </c>
      <c r="M37" s="66" t="s">
        <v>157</v>
      </c>
      <c r="N37" s="65" t="s">
        <v>268</v>
      </c>
      <c r="O37" s="67">
        <v>6</v>
      </c>
      <c r="P37" s="68" t="s">
        <v>77</v>
      </c>
      <c r="Q37" s="66" t="s">
        <v>68</v>
      </c>
      <c r="R37" s="69">
        <v>920</v>
      </c>
      <c r="S37" s="70">
        <f t="shared" si="0"/>
        <v>0</v>
      </c>
      <c r="T37" s="71">
        <f t="shared" si="8"/>
        <v>2.2999999999999998</v>
      </c>
      <c r="U37" s="72">
        <f t="shared" si="2"/>
        <v>0</v>
      </c>
    </row>
    <row r="38" spans="1:21" s="49" customFormat="1" ht="16.75" x14ac:dyDescent="0.55000000000000004">
      <c r="A38" s="101" t="s">
        <v>272</v>
      </c>
      <c r="B38"/>
      <c r="C38" s="123"/>
      <c r="D38" s="102">
        <f t="array" ref="D38">_xlfn.IFS(Q38="9x9",C38/24,Q38="11x11",C38/15,Q38="Ø 12",C38/12,Q38="Ø 13",C38/12,Q38="Ø 14",C38/11,Q38="Ø 15",C38/9,Q38="Ø 17",C38/7,Q38="Ø 19",C38/6,Q38="Ø 21",C38/4,Q38="Ø 27",C38,Q38="Ø 22",C38/4,Q38="Ø 26",C38/2)</f>
        <v>0</v>
      </c>
      <c r="E38" s="103" t="s">
        <v>69</v>
      </c>
      <c r="F38" s="104"/>
      <c r="G38" s="121" t="s">
        <v>273</v>
      </c>
      <c r="H38" s="105" t="s">
        <v>274</v>
      </c>
      <c r="I38" s="106" t="s">
        <v>63</v>
      </c>
      <c r="J38" s="107" t="s">
        <v>102</v>
      </c>
      <c r="K38" s="107" t="s">
        <v>134</v>
      </c>
      <c r="L38" s="107" t="s">
        <v>138</v>
      </c>
      <c r="M38" s="108" t="s">
        <v>121</v>
      </c>
      <c r="N38" s="107" t="s">
        <v>271</v>
      </c>
      <c r="O38" s="109">
        <v>6</v>
      </c>
      <c r="P38" s="110" t="s">
        <v>77</v>
      </c>
      <c r="Q38" s="108" t="s">
        <v>78</v>
      </c>
      <c r="R38" s="111">
        <v>840</v>
      </c>
      <c r="S38" s="112">
        <f t="shared" si="0"/>
        <v>0</v>
      </c>
      <c r="T38" s="113">
        <f t="shared" ref="T38" si="9">R38/400</f>
        <v>2.1</v>
      </c>
      <c r="U38" s="114">
        <f t="shared" si="2"/>
        <v>0</v>
      </c>
    </row>
    <row r="39" spans="1:21" s="49" customFormat="1" ht="16.75" x14ac:dyDescent="0.55000000000000004">
      <c r="A39" s="59" t="s">
        <v>280</v>
      </c>
      <c r="B39"/>
      <c r="C39" s="123"/>
      <c r="D39" s="60">
        <f t="array" ref="D39">_xlfn.IFS(Q39="9x9",C39/24,Q39="11x11",C39/15,Q39="Ø 12",C39/12,Q39="Ø 13",C39/12,Q39="Ø 14",C39/11,Q39="Ø 15",C39/9,Q39="Ø 17",C39/7,Q39="Ø 19",C39/6,Q39="Ø 21",C39/4,Q39="Ø 27",C39,Q39="Ø 22",C39/4,Q39="Ø 26",C39/2)</f>
        <v>0</v>
      </c>
      <c r="E39" s="61" t="s">
        <v>97</v>
      </c>
      <c r="F39" s="62"/>
      <c r="G39" s="63" t="s">
        <v>278</v>
      </c>
      <c r="H39" s="63" t="s">
        <v>277</v>
      </c>
      <c r="I39" s="64" t="s">
        <v>63</v>
      </c>
      <c r="J39" s="65" t="s">
        <v>102</v>
      </c>
      <c r="K39" s="65" t="s">
        <v>211</v>
      </c>
      <c r="L39" s="65" t="s">
        <v>119</v>
      </c>
      <c r="M39" s="66" t="s">
        <v>179</v>
      </c>
      <c r="N39" s="65" t="s">
        <v>279</v>
      </c>
      <c r="O39" s="67">
        <v>9</v>
      </c>
      <c r="P39" s="68" t="s">
        <v>74</v>
      </c>
      <c r="Q39" s="66" t="s">
        <v>78</v>
      </c>
      <c r="R39" s="69">
        <v>840</v>
      </c>
      <c r="S39" s="70">
        <f t="shared" si="0"/>
        <v>0</v>
      </c>
      <c r="T39" s="71">
        <f t="shared" ref="T39:T42" si="10">R39/400</f>
        <v>2.1</v>
      </c>
      <c r="U39" s="72">
        <f t="shared" si="2"/>
        <v>0</v>
      </c>
    </row>
    <row r="40" spans="1:21" s="49" customFormat="1" ht="16.75" x14ac:dyDescent="0.55000000000000004">
      <c r="A40" s="101" t="s">
        <v>284</v>
      </c>
      <c r="B40"/>
      <c r="C40" s="123"/>
      <c r="D40" s="102">
        <f t="array" ref="D40">_xlfn.IFS(Q40="9x9",C40/24,Q40="11x11",C40/15,Q40="Ø 12",C40/12,Q40="Ø 13",C40/12,Q40="Ø 14",C40/11,Q40="Ø 15",C40/9,Q40="Ø 17",C40/7,Q40="Ø 19",C40/6,Q40="Ø 21",C40/4,Q40="Ø 27",C40,Q40="Ø 22",C40/4,Q40="Ø 26",C40/2)</f>
        <v>0</v>
      </c>
      <c r="E40" s="103" t="s">
        <v>97</v>
      </c>
      <c r="F40" s="104"/>
      <c r="G40" s="105" t="s">
        <v>281</v>
      </c>
      <c r="H40" s="105" t="s">
        <v>282</v>
      </c>
      <c r="I40" s="106" t="s">
        <v>101</v>
      </c>
      <c r="J40" s="107" t="s">
        <v>102</v>
      </c>
      <c r="K40" s="107" t="s">
        <v>86</v>
      </c>
      <c r="L40" s="107" t="s">
        <v>119</v>
      </c>
      <c r="M40" s="108" t="s">
        <v>74</v>
      </c>
      <c r="N40" s="107" t="s">
        <v>283</v>
      </c>
      <c r="O40" s="109">
        <v>9</v>
      </c>
      <c r="P40" s="110" t="s">
        <v>74</v>
      </c>
      <c r="Q40" s="108" t="s">
        <v>78</v>
      </c>
      <c r="R40" s="111">
        <v>840</v>
      </c>
      <c r="S40" s="112">
        <f t="shared" si="0"/>
        <v>0</v>
      </c>
      <c r="T40" s="113">
        <f t="shared" si="10"/>
        <v>2.1</v>
      </c>
      <c r="U40" s="114">
        <f t="shared" si="2"/>
        <v>0</v>
      </c>
    </row>
    <row r="41" spans="1:21" s="49" customFormat="1" ht="16.75" x14ac:dyDescent="0.55000000000000004">
      <c r="A41" s="59" t="s">
        <v>285</v>
      </c>
      <c r="B41"/>
      <c r="C41" s="123"/>
      <c r="D41" s="60">
        <f t="array" ref="D41">_xlfn.IFS(Q41="9x9",C41/24,Q41="11x11",C41/15,Q41="Ø 12",C41/12,Q41="Ø 13",C41/12,Q41="Ø 14",C41/11,Q41="Ø 15",C41/9,Q41="Ø 17",C41/7,Q41="Ø 19",C41/6,Q41="Ø 21",C41/4,Q41="Ø 27",C41,Q41="Ø 22",C41/4,Q41="Ø 26",C41/2)</f>
        <v>0</v>
      </c>
      <c r="E41" s="61"/>
      <c r="F41" s="62"/>
      <c r="G41" s="120" t="s">
        <v>286</v>
      </c>
      <c r="H41" s="63" t="s">
        <v>282</v>
      </c>
      <c r="I41" s="64" t="s">
        <v>101</v>
      </c>
      <c r="J41" s="65" t="s">
        <v>102</v>
      </c>
      <c r="K41" s="65" t="s">
        <v>117</v>
      </c>
      <c r="L41" s="65" t="s">
        <v>135</v>
      </c>
      <c r="M41" s="66" t="s">
        <v>111</v>
      </c>
      <c r="N41" s="65" t="s">
        <v>283</v>
      </c>
      <c r="O41" s="67">
        <v>9</v>
      </c>
      <c r="P41" s="68" t="s">
        <v>74</v>
      </c>
      <c r="Q41" s="66" t="s">
        <v>81</v>
      </c>
      <c r="R41" s="69">
        <v>620</v>
      </c>
      <c r="S41" s="70">
        <f t="shared" ref="S41:S72" si="11">C41*R41</f>
        <v>0</v>
      </c>
      <c r="T41" s="71">
        <f t="shared" si="10"/>
        <v>1.55</v>
      </c>
      <c r="U41" s="72">
        <f t="shared" ref="U41:U72" si="12">T41*C41</f>
        <v>0</v>
      </c>
    </row>
    <row r="42" spans="1:21" s="49" customFormat="1" ht="16.75" x14ac:dyDescent="0.55000000000000004">
      <c r="A42" s="101" t="s">
        <v>287</v>
      </c>
      <c r="B42"/>
      <c r="C42" s="123"/>
      <c r="D42" s="102">
        <f t="array" ref="D42">_xlfn.IFS(Q42="9x9",C42/24,Q42="11x11",C42/15,Q42="Ø 12",C42/12,Q42="Ø 13",C42/12,Q42="Ø 14",C42/11,Q42="Ø 15",C42/9,Q42="Ø 17",C42/7,Q42="Ø 19",C42/6,Q42="Ø 21",C42/4,Q42="Ø 27",C42,Q42="Ø 22",C42/4,Q42="Ø 26",C42/2)</f>
        <v>0</v>
      </c>
      <c r="E42" s="103" t="s">
        <v>69</v>
      </c>
      <c r="F42" s="104"/>
      <c r="G42" s="121" t="s">
        <v>288</v>
      </c>
      <c r="H42" s="105" t="s">
        <v>289</v>
      </c>
      <c r="I42" s="106" t="s">
        <v>63</v>
      </c>
      <c r="J42" s="107" t="s">
        <v>102</v>
      </c>
      <c r="K42" s="107" t="s">
        <v>85</v>
      </c>
      <c r="L42" s="107" t="s">
        <v>138</v>
      </c>
      <c r="M42" s="108" t="s">
        <v>91</v>
      </c>
      <c r="N42" s="107" t="s">
        <v>290</v>
      </c>
      <c r="O42" s="109">
        <v>5</v>
      </c>
      <c r="P42" s="110" t="s">
        <v>111</v>
      </c>
      <c r="Q42" s="108" t="s">
        <v>78</v>
      </c>
      <c r="R42" s="111">
        <v>840</v>
      </c>
      <c r="S42" s="112">
        <f t="shared" si="11"/>
        <v>0</v>
      </c>
      <c r="T42" s="113">
        <f t="shared" si="10"/>
        <v>2.1</v>
      </c>
      <c r="U42" s="114">
        <f t="shared" si="12"/>
        <v>0</v>
      </c>
    </row>
    <row r="43" spans="1:21" s="49" customFormat="1" ht="16.75" x14ac:dyDescent="0.55000000000000004">
      <c r="A43" s="59" t="s">
        <v>293</v>
      </c>
      <c r="B43"/>
      <c r="C43" s="123"/>
      <c r="D43" s="60">
        <f t="array" ref="D43">_xlfn.IFS(Q43="9x9",C43/24,Q43="11x11",C43/15,Q43="Ø 12",C43/12,Q43="Ø 13",C43/12,Q43="Ø 14",C43/11,Q43="Ø 15",C43/9,Q43="Ø 17",C43/7,Q43="Ø 19",C43/6,Q43="Ø 21",C43/4,Q43="Ø 27",C43,Q43="Ø 22",C43/4,Q43="Ø 26",C43/2)</f>
        <v>0</v>
      </c>
      <c r="E43" s="61" t="s">
        <v>69</v>
      </c>
      <c r="F43" s="62"/>
      <c r="G43" s="120" t="s">
        <v>294</v>
      </c>
      <c r="H43" s="63" t="s">
        <v>291</v>
      </c>
      <c r="I43" s="64" t="s">
        <v>63</v>
      </c>
      <c r="J43" s="65" t="s">
        <v>102</v>
      </c>
      <c r="K43" s="65" t="s">
        <v>295</v>
      </c>
      <c r="L43" s="65" t="s">
        <v>174</v>
      </c>
      <c r="M43" s="66" t="s">
        <v>96</v>
      </c>
      <c r="N43" s="65" t="s">
        <v>208</v>
      </c>
      <c r="O43" s="67">
        <v>6</v>
      </c>
      <c r="P43" s="68" t="s">
        <v>77</v>
      </c>
      <c r="Q43" s="66" t="s">
        <v>68</v>
      </c>
      <c r="R43" s="69">
        <v>1350</v>
      </c>
      <c r="S43" s="70">
        <f t="shared" si="11"/>
        <v>0</v>
      </c>
      <c r="T43" s="71">
        <f t="shared" ref="T43:T45" si="13">R43/400</f>
        <v>3.375</v>
      </c>
      <c r="U43" s="72">
        <f t="shared" si="12"/>
        <v>0</v>
      </c>
    </row>
    <row r="44" spans="1:21" s="49" customFormat="1" ht="16.75" x14ac:dyDescent="0.55000000000000004">
      <c r="A44" s="101" t="s">
        <v>297</v>
      </c>
      <c r="B44"/>
      <c r="C44" s="123"/>
      <c r="D44" s="102">
        <f t="array" ref="D44">_xlfn.IFS(Q44="9x9",C44/24,Q44="11x11",C44/15,Q44="Ø 12",C44/12,Q44="Ø 13",C44/12,Q44="Ø 14",C44/11,Q44="Ø 15",C44/9,Q44="Ø 17",C44/7,Q44="Ø 19",C44/6,Q44="Ø 21",C44/4,Q44="Ø 27",C44,Q44="Ø 22",C44/4,Q44="Ø 26",C44/2)</f>
        <v>0</v>
      </c>
      <c r="E44" s="103" t="s">
        <v>69</v>
      </c>
      <c r="F44" s="104"/>
      <c r="G44" s="121" t="s">
        <v>296</v>
      </c>
      <c r="H44" s="105" t="s">
        <v>291</v>
      </c>
      <c r="I44" s="106" t="s">
        <v>63</v>
      </c>
      <c r="J44" s="107" t="s">
        <v>102</v>
      </c>
      <c r="K44" s="107" t="s">
        <v>256</v>
      </c>
      <c r="L44" s="107" t="s">
        <v>118</v>
      </c>
      <c r="M44" s="108" t="s">
        <v>127</v>
      </c>
      <c r="N44" s="107" t="s">
        <v>276</v>
      </c>
      <c r="O44" s="109">
        <v>6</v>
      </c>
      <c r="P44" s="110" t="s">
        <v>77</v>
      </c>
      <c r="Q44" s="108" t="s">
        <v>68</v>
      </c>
      <c r="R44" s="111">
        <v>1350</v>
      </c>
      <c r="S44" s="112">
        <f t="shared" si="11"/>
        <v>0</v>
      </c>
      <c r="T44" s="113">
        <f t="shared" si="13"/>
        <v>3.375</v>
      </c>
      <c r="U44" s="114">
        <f t="shared" si="12"/>
        <v>0</v>
      </c>
    </row>
    <row r="45" spans="1:21" s="49" customFormat="1" ht="16.75" x14ac:dyDescent="0.55000000000000004">
      <c r="A45" s="59" t="s">
        <v>298</v>
      </c>
      <c r="B45"/>
      <c r="C45" s="123"/>
      <c r="D45" s="60">
        <f t="array" ref="D45">_xlfn.IFS(Q45="9x9",C45/24,Q45="11x11",C45/15,Q45="Ø 12",C45/12,Q45="Ø 13",C45/12,Q45="Ø 14",C45/11,Q45="Ø 15",C45/9,Q45="Ø 17",C45/7,Q45="Ø 19",C45/6,Q45="Ø 21",C45/4,Q45="Ø 27",C45,Q45="Ø 22",C45/4,Q45="Ø 26",C45/2)</f>
        <v>0</v>
      </c>
      <c r="E45" s="61" t="s">
        <v>69</v>
      </c>
      <c r="F45" s="62"/>
      <c r="G45" s="120" t="s">
        <v>299</v>
      </c>
      <c r="H45" s="63" t="s">
        <v>291</v>
      </c>
      <c r="I45" s="64" t="s">
        <v>63</v>
      </c>
      <c r="J45" s="65" t="s">
        <v>102</v>
      </c>
      <c r="K45" s="65" t="s">
        <v>250</v>
      </c>
      <c r="L45" s="65" t="s">
        <v>248</v>
      </c>
      <c r="M45" s="66" t="s">
        <v>166</v>
      </c>
      <c r="N45" s="65" t="s">
        <v>300</v>
      </c>
      <c r="O45" s="67">
        <v>6</v>
      </c>
      <c r="P45" s="68" t="s">
        <v>77</v>
      </c>
      <c r="Q45" s="66" t="s">
        <v>68</v>
      </c>
      <c r="R45" s="69">
        <v>1350</v>
      </c>
      <c r="S45" s="70">
        <f t="shared" si="11"/>
        <v>0</v>
      </c>
      <c r="T45" s="71">
        <f t="shared" si="13"/>
        <v>3.375</v>
      </c>
      <c r="U45" s="72">
        <f t="shared" si="12"/>
        <v>0</v>
      </c>
    </row>
    <row r="46" spans="1:21" s="49" customFormat="1" ht="16.75" x14ac:dyDescent="0.55000000000000004">
      <c r="A46" s="101" t="s">
        <v>302</v>
      </c>
      <c r="B46"/>
      <c r="C46" s="123"/>
      <c r="D46" s="102">
        <f t="array" ref="D46">_xlfn.IFS(Q46="9x9",C46/24,Q46="11x11",C46/15,Q46="Ø 12",C46/12,Q46="Ø 13",C46/12,Q46="Ø 14",C46/11,Q46="Ø 15",C46/9,Q46="Ø 17",C46/7,Q46="Ø 19",C46/6,Q46="Ø 21",C46/4,Q46="Ø 27",C46,Q46="Ø 22",C46/4,Q46="Ø 26",C46/2)</f>
        <v>0</v>
      </c>
      <c r="E46" s="103" t="s">
        <v>97</v>
      </c>
      <c r="F46" s="104"/>
      <c r="G46" s="105" t="s">
        <v>303</v>
      </c>
      <c r="H46" s="105" t="s">
        <v>304</v>
      </c>
      <c r="I46" s="106" t="s">
        <v>70</v>
      </c>
      <c r="J46" s="107" t="s">
        <v>102</v>
      </c>
      <c r="K46" s="107" t="s">
        <v>95</v>
      </c>
      <c r="L46" s="107" t="s">
        <v>113</v>
      </c>
      <c r="M46" s="108" t="s">
        <v>305</v>
      </c>
      <c r="N46" s="107" t="s">
        <v>131</v>
      </c>
      <c r="O46" s="109">
        <v>3</v>
      </c>
      <c r="P46" s="110" t="s">
        <v>100</v>
      </c>
      <c r="Q46" s="108" t="s">
        <v>68</v>
      </c>
      <c r="R46" s="111">
        <v>920</v>
      </c>
      <c r="S46" s="112">
        <f t="shared" si="11"/>
        <v>0</v>
      </c>
      <c r="T46" s="113">
        <f t="shared" ref="T46:T50" si="14">R46/400</f>
        <v>2.2999999999999998</v>
      </c>
      <c r="U46" s="114">
        <f t="shared" si="12"/>
        <v>0</v>
      </c>
    </row>
    <row r="47" spans="1:21" s="49" customFormat="1" ht="16.75" x14ac:dyDescent="0.55000000000000004">
      <c r="A47" s="59" t="s">
        <v>307</v>
      </c>
      <c r="B47"/>
      <c r="C47" s="123"/>
      <c r="D47" s="60">
        <f t="array" ref="D47">_xlfn.IFS(Q47="9x9",C47/24,Q47="11x11",C47/15,Q47="Ø 12",C47/12,Q47="Ø 13",C47/12,Q47="Ø 14",C47/11,Q47="Ø 15",C47/9,Q47="Ø 17",C47/7,Q47="Ø 19",C47/6,Q47="Ø 21",C47/4,Q47="Ø 27",C47,Q47="Ø 22",C47/4,Q47="Ø 26",C47/2)</f>
        <v>0</v>
      </c>
      <c r="E47" s="61" t="s">
        <v>97</v>
      </c>
      <c r="F47" s="62"/>
      <c r="G47" s="63" t="s">
        <v>308</v>
      </c>
      <c r="H47" s="63" t="s">
        <v>306</v>
      </c>
      <c r="I47" s="64" t="s">
        <v>63</v>
      </c>
      <c r="J47" s="65" t="s">
        <v>140</v>
      </c>
      <c r="K47" s="65" t="s">
        <v>309</v>
      </c>
      <c r="L47" s="65" t="s">
        <v>65</v>
      </c>
      <c r="M47" s="66" t="s">
        <v>67</v>
      </c>
      <c r="N47" s="65" t="s">
        <v>131</v>
      </c>
      <c r="O47" s="67">
        <v>5</v>
      </c>
      <c r="P47" s="68" t="s">
        <v>129</v>
      </c>
      <c r="Q47" s="66" t="s">
        <v>68</v>
      </c>
      <c r="R47" s="69">
        <v>920</v>
      </c>
      <c r="S47" s="70">
        <f t="shared" si="11"/>
        <v>0</v>
      </c>
      <c r="T47" s="71">
        <f t="shared" si="14"/>
        <v>2.2999999999999998</v>
      </c>
      <c r="U47" s="72">
        <f t="shared" si="12"/>
        <v>0</v>
      </c>
    </row>
    <row r="48" spans="1:21" s="49" customFormat="1" ht="16.75" x14ac:dyDescent="0.55000000000000004">
      <c r="A48" s="101" t="s">
        <v>310</v>
      </c>
      <c r="B48"/>
      <c r="C48" s="123"/>
      <c r="D48" s="102">
        <f t="array" ref="D48">_xlfn.IFS(Q48="9x9",C48/24,Q48="11x11",C48/15,Q48="Ø 12",C48/12,Q48="Ø 13",C48/12,Q48="Ø 14",C48/11,Q48="Ø 15",C48/9,Q48="Ø 17",C48/7,Q48="Ø 19",C48/6,Q48="Ø 21",C48/4,Q48="Ø 27",C48,Q48="Ø 22",C48/4,Q48="Ø 26",C48/2)</f>
        <v>0</v>
      </c>
      <c r="E48" s="103" t="s">
        <v>97</v>
      </c>
      <c r="F48" s="104"/>
      <c r="G48" s="105" t="s">
        <v>311</v>
      </c>
      <c r="H48" s="105" t="s">
        <v>306</v>
      </c>
      <c r="I48" s="106" t="s">
        <v>70</v>
      </c>
      <c r="J48" s="107" t="s">
        <v>140</v>
      </c>
      <c r="K48" s="107" t="s">
        <v>312</v>
      </c>
      <c r="L48" s="107" t="s">
        <v>112</v>
      </c>
      <c r="M48" s="108" t="s">
        <v>67</v>
      </c>
      <c r="N48" s="107" t="s">
        <v>131</v>
      </c>
      <c r="O48" s="109">
        <v>5</v>
      </c>
      <c r="P48" s="110" t="s">
        <v>129</v>
      </c>
      <c r="Q48" s="108" t="s">
        <v>68</v>
      </c>
      <c r="R48" s="111">
        <v>920</v>
      </c>
      <c r="S48" s="112">
        <f t="shared" si="11"/>
        <v>0</v>
      </c>
      <c r="T48" s="113">
        <f t="shared" si="14"/>
        <v>2.2999999999999998</v>
      </c>
      <c r="U48" s="114">
        <f t="shared" si="12"/>
        <v>0</v>
      </c>
    </row>
    <row r="49" spans="1:21" s="49" customFormat="1" ht="16.75" x14ac:dyDescent="0.55000000000000004">
      <c r="A49" s="59" t="s">
        <v>313</v>
      </c>
      <c r="B49"/>
      <c r="C49" s="123"/>
      <c r="D49" s="60">
        <f t="array" ref="D49">_xlfn.IFS(Q49="9x9",C49/24,Q49="11x11",C49/15,Q49="Ø 12",C49/12,Q49="Ø 13",C49/12,Q49="Ø 14",C49/11,Q49="Ø 15",C49/9,Q49="Ø 17",C49/7,Q49="Ø 19",C49/6,Q49="Ø 21",C49/4,Q49="Ø 27",C49,Q49="Ø 22",C49/4,Q49="Ø 26",C49/2)</f>
        <v>0</v>
      </c>
      <c r="E49" s="61" t="s">
        <v>97</v>
      </c>
      <c r="F49" s="62"/>
      <c r="G49" s="63" t="s">
        <v>314</v>
      </c>
      <c r="H49" s="63" t="s">
        <v>306</v>
      </c>
      <c r="I49" s="64" t="s">
        <v>63</v>
      </c>
      <c r="J49" s="65" t="s">
        <v>140</v>
      </c>
      <c r="K49" s="65" t="s">
        <v>315</v>
      </c>
      <c r="L49" s="65" t="s">
        <v>65</v>
      </c>
      <c r="M49" s="66" t="s">
        <v>93</v>
      </c>
      <c r="N49" s="65" t="s">
        <v>131</v>
      </c>
      <c r="O49" s="67">
        <v>5</v>
      </c>
      <c r="P49" s="68" t="s">
        <v>129</v>
      </c>
      <c r="Q49" s="66" t="s">
        <v>68</v>
      </c>
      <c r="R49" s="69">
        <v>920</v>
      </c>
      <c r="S49" s="70">
        <f t="shared" si="11"/>
        <v>0</v>
      </c>
      <c r="T49" s="71">
        <f t="shared" si="14"/>
        <v>2.2999999999999998</v>
      </c>
      <c r="U49" s="72">
        <f t="shared" si="12"/>
        <v>0</v>
      </c>
    </row>
    <row r="50" spans="1:21" s="49" customFormat="1" ht="16.75" x14ac:dyDescent="0.55000000000000004">
      <c r="A50" s="101" t="s">
        <v>317</v>
      </c>
      <c r="B50"/>
      <c r="C50" s="123"/>
      <c r="D50" s="102">
        <f t="array" ref="D50">_xlfn.IFS(Q50="9x9",C50/24,Q50="11x11",C50/15,Q50="Ø 12",C50/12,Q50="Ø 13",C50/12,Q50="Ø 14",C50/11,Q50="Ø 15",C50/9,Q50="Ø 17",C50/7,Q50="Ø 19",C50/6,Q50="Ø 21",C50/4,Q50="Ø 27",C50,Q50="Ø 22",C50/4,Q50="Ø 26",C50/2)</f>
        <v>0</v>
      </c>
      <c r="E50" s="103" t="s">
        <v>97</v>
      </c>
      <c r="F50" s="104"/>
      <c r="G50" s="105" t="s">
        <v>318</v>
      </c>
      <c r="H50" s="105" t="s">
        <v>306</v>
      </c>
      <c r="I50" s="106" t="s">
        <v>70</v>
      </c>
      <c r="J50" s="107" t="s">
        <v>140</v>
      </c>
      <c r="K50" s="107" t="s">
        <v>219</v>
      </c>
      <c r="L50" s="107" t="s">
        <v>112</v>
      </c>
      <c r="M50" s="108" t="s">
        <v>87</v>
      </c>
      <c r="N50" s="107" t="s">
        <v>131</v>
      </c>
      <c r="O50" s="109">
        <v>5</v>
      </c>
      <c r="P50" s="110" t="s">
        <v>129</v>
      </c>
      <c r="Q50" s="108" t="s">
        <v>68</v>
      </c>
      <c r="R50" s="111">
        <v>920</v>
      </c>
      <c r="S50" s="112">
        <f t="shared" si="11"/>
        <v>0</v>
      </c>
      <c r="T50" s="113">
        <f t="shared" si="14"/>
        <v>2.2999999999999998</v>
      </c>
      <c r="U50" s="114">
        <f t="shared" si="12"/>
        <v>0</v>
      </c>
    </row>
    <row r="51" spans="1:21" s="49" customFormat="1" ht="16.75" x14ac:dyDescent="0.55000000000000004">
      <c r="A51" s="59" t="s">
        <v>319</v>
      </c>
      <c r="B51"/>
      <c r="C51" s="123"/>
      <c r="D51" s="60">
        <f t="array" ref="D51">_xlfn.IFS(Q51="9x9",C51/24,Q51="11x11",C51/15,Q51="Ø 12",C51/12,Q51="Ø 13",C51/12,Q51="Ø 14",C51/11,Q51="Ø 15",C51/9,Q51="Ø 17",C51/7,Q51="Ø 19",C51/6,Q51="Ø 21",C51/4,Q51="Ø 27",C51,Q51="Ø 22",C51/4,Q51="Ø 26",C51/2)</f>
        <v>0</v>
      </c>
      <c r="E51" s="61" t="s">
        <v>97</v>
      </c>
      <c r="F51" s="62"/>
      <c r="G51" s="63" t="s">
        <v>320</v>
      </c>
      <c r="H51" s="63" t="s">
        <v>306</v>
      </c>
      <c r="I51" s="64" t="s">
        <v>63</v>
      </c>
      <c r="J51" s="65" t="s">
        <v>140</v>
      </c>
      <c r="K51" s="65" t="s">
        <v>321</v>
      </c>
      <c r="L51" s="65" t="s">
        <v>65</v>
      </c>
      <c r="M51" s="66" t="s">
        <v>93</v>
      </c>
      <c r="N51" s="65" t="s">
        <v>131</v>
      </c>
      <c r="O51" s="67">
        <v>5</v>
      </c>
      <c r="P51" s="68" t="s">
        <v>129</v>
      </c>
      <c r="Q51" s="66" t="s">
        <v>68</v>
      </c>
      <c r="R51" s="69">
        <v>920</v>
      </c>
      <c r="S51" s="70">
        <f t="shared" si="11"/>
        <v>0</v>
      </c>
      <c r="T51" s="71">
        <f t="shared" ref="T51:T60" si="15">R51/400</f>
        <v>2.2999999999999998</v>
      </c>
      <c r="U51" s="72">
        <f t="shared" si="12"/>
        <v>0</v>
      </c>
    </row>
    <row r="52" spans="1:21" s="49" customFormat="1" ht="16.75" x14ac:dyDescent="0.55000000000000004">
      <c r="A52" s="101" t="s">
        <v>322</v>
      </c>
      <c r="B52"/>
      <c r="C52" s="123"/>
      <c r="D52" s="102">
        <f t="array" ref="D52">_xlfn.IFS(Q52="9x9",C52/24,Q52="11x11",C52/15,Q52="Ø 12",C52/12,Q52="Ø 13",C52/12,Q52="Ø 14",C52/11,Q52="Ø 15",C52/9,Q52="Ø 17",C52/7,Q52="Ø 19",C52/6,Q52="Ø 21",C52/4,Q52="Ø 27",C52,Q52="Ø 22",C52/4,Q52="Ø 26",C52/2)</f>
        <v>0</v>
      </c>
      <c r="E52" s="103" t="s">
        <v>97</v>
      </c>
      <c r="F52" s="104"/>
      <c r="G52" s="105" t="s">
        <v>323</v>
      </c>
      <c r="H52" s="105" t="s">
        <v>306</v>
      </c>
      <c r="I52" s="106" t="s">
        <v>63</v>
      </c>
      <c r="J52" s="107" t="s">
        <v>140</v>
      </c>
      <c r="K52" s="107" t="s">
        <v>324</v>
      </c>
      <c r="L52" s="107" t="s">
        <v>147</v>
      </c>
      <c r="M52" s="108" t="s">
        <v>93</v>
      </c>
      <c r="N52" s="107" t="s">
        <v>131</v>
      </c>
      <c r="O52" s="109">
        <v>5</v>
      </c>
      <c r="P52" s="110" t="s">
        <v>129</v>
      </c>
      <c r="Q52" s="108" t="s">
        <v>68</v>
      </c>
      <c r="R52" s="111">
        <v>920</v>
      </c>
      <c r="S52" s="112">
        <f t="shared" si="11"/>
        <v>0</v>
      </c>
      <c r="T52" s="113">
        <f t="shared" si="15"/>
        <v>2.2999999999999998</v>
      </c>
      <c r="U52" s="114">
        <f t="shared" si="12"/>
        <v>0</v>
      </c>
    </row>
    <row r="53" spans="1:21" s="49" customFormat="1" ht="16.75" x14ac:dyDescent="0.55000000000000004">
      <c r="A53" s="59" t="s">
        <v>325</v>
      </c>
      <c r="B53"/>
      <c r="C53" s="123"/>
      <c r="D53" s="60">
        <f t="array" ref="D53">_xlfn.IFS(Q53="9x9",C53/24,Q53="11x11",C53/15,Q53="Ø 12",C53/12,Q53="Ø 13",C53/12,Q53="Ø 14",C53/11,Q53="Ø 15",C53/9,Q53="Ø 17",C53/7,Q53="Ø 19",C53/6,Q53="Ø 21",C53/4,Q53="Ø 27",C53,Q53="Ø 22",C53/4,Q53="Ø 26",C53/2)</f>
        <v>0</v>
      </c>
      <c r="E53" s="61" t="s">
        <v>97</v>
      </c>
      <c r="F53" s="62"/>
      <c r="G53" s="63" t="s">
        <v>326</v>
      </c>
      <c r="H53" s="63" t="s">
        <v>306</v>
      </c>
      <c r="I53" s="64" t="s">
        <v>63</v>
      </c>
      <c r="J53" s="65" t="s">
        <v>140</v>
      </c>
      <c r="K53" s="65" t="s">
        <v>315</v>
      </c>
      <c r="L53" s="65" t="s">
        <v>65</v>
      </c>
      <c r="M53" s="66" t="s">
        <v>100</v>
      </c>
      <c r="N53" s="65" t="s">
        <v>131</v>
      </c>
      <c r="O53" s="67">
        <v>5</v>
      </c>
      <c r="P53" s="68" t="s">
        <v>129</v>
      </c>
      <c r="Q53" s="66" t="s">
        <v>68</v>
      </c>
      <c r="R53" s="69">
        <v>920</v>
      </c>
      <c r="S53" s="70">
        <f t="shared" si="11"/>
        <v>0</v>
      </c>
      <c r="T53" s="71">
        <f t="shared" si="15"/>
        <v>2.2999999999999998</v>
      </c>
      <c r="U53" s="72">
        <f t="shared" si="12"/>
        <v>0</v>
      </c>
    </row>
    <row r="54" spans="1:21" s="49" customFormat="1" ht="16.75" x14ac:dyDescent="0.55000000000000004">
      <c r="A54" s="101" t="s">
        <v>327</v>
      </c>
      <c r="B54"/>
      <c r="C54" s="123"/>
      <c r="D54" s="102">
        <f t="array" ref="D54">_xlfn.IFS(Q54="9x9",C54/24,Q54="11x11",C54/15,Q54="Ø 12",C54/12,Q54="Ø 13",C54/12,Q54="Ø 14",C54/11,Q54="Ø 15",C54/9,Q54="Ø 17",C54/7,Q54="Ø 19",C54/6,Q54="Ø 21",C54/4,Q54="Ø 27",C54,Q54="Ø 22",C54/4,Q54="Ø 26",C54/2)</f>
        <v>0</v>
      </c>
      <c r="E54" s="103" t="s">
        <v>97</v>
      </c>
      <c r="F54" s="104"/>
      <c r="G54" s="105" t="s">
        <v>328</v>
      </c>
      <c r="H54" s="105" t="s">
        <v>306</v>
      </c>
      <c r="I54" s="106" t="s">
        <v>63</v>
      </c>
      <c r="J54" s="107" t="s">
        <v>140</v>
      </c>
      <c r="K54" s="107" t="s">
        <v>329</v>
      </c>
      <c r="L54" s="107" t="s">
        <v>112</v>
      </c>
      <c r="M54" s="108" t="s">
        <v>94</v>
      </c>
      <c r="N54" s="107" t="s">
        <v>131</v>
      </c>
      <c r="O54" s="109">
        <v>5</v>
      </c>
      <c r="P54" s="110" t="s">
        <v>129</v>
      </c>
      <c r="Q54" s="108" t="s">
        <v>68</v>
      </c>
      <c r="R54" s="111">
        <v>920</v>
      </c>
      <c r="S54" s="112">
        <f t="shared" si="11"/>
        <v>0</v>
      </c>
      <c r="T54" s="113">
        <f t="shared" si="15"/>
        <v>2.2999999999999998</v>
      </c>
      <c r="U54" s="114">
        <f t="shared" si="12"/>
        <v>0</v>
      </c>
    </row>
    <row r="55" spans="1:21" s="49" customFormat="1" ht="16.75" x14ac:dyDescent="0.55000000000000004">
      <c r="A55" s="59" t="s">
        <v>330</v>
      </c>
      <c r="B55"/>
      <c r="C55" s="123"/>
      <c r="D55" s="60">
        <f t="array" ref="D55">_xlfn.IFS(Q55="9x9",C55/24,Q55="11x11",C55/15,Q55="Ø 12",C55/12,Q55="Ø 13",C55/12,Q55="Ø 14",C55/11,Q55="Ø 15",C55/9,Q55="Ø 17",C55/7,Q55="Ø 19",C55/6,Q55="Ø 21",C55/4,Q55="Ø 27",C55,Q55="Ø 22",C55/4,Q55="Ø 26",C55/2)</f>
        <v>0</v>
      </c>
      <c r="E55" s="61" t="s">
        <v>97</v>
      </c>
      <c r="F55" s="62"/>
      <c r="G55" s="63" t="s">
        <v>331</v>
      </c>
      <c r="H55" s="63" t="s">
        <v>306</v>
      </c>
      <c r="I55" s="64" t="s">
        <v>63</v>
      </c>
      <c r="J55" s="65" t="s">
        <v>140</v>
      </c>
      <c r="K55" s="65" t="s">
        <v>332</v>
      </c>
      <c r="L55" s="65" t="s">
        <v>65</v>
      </c>
      <c r="M55" s="66" t="s">
        <v>93</v>
      </c>
      <c r="N55" s="65" t="s">
        <v>131</v>
      </c>
      <c r="O55" s="67">
        <v>5</v>
      </c>
      <c r="P55" s="68" t="s">
        <v>129</v>
      </c>
      <c r="Q55" s="66" t="s">
        <v>68</v>
      </c>
      <c r="R55" s="69">
        <v>1350</v>
      </c>
      <c r="S55" s="70">
        <f t="shared" si="11"/>
        <v>0</v>
      </c>
      <c r="T55" s="71">
        <f t="shared" si="15"/>
        <v>3.375</v>
      </c>
      <c r="U55" s="72">
        <f t="shared" si="12"/>
        <v>0</v>
      </c>
    </row>
    <row r="56" spans="1:21" s="49" customFormat="1" ht="16.75" x14ac:dyDescent="0.55000000000000004">
      <c r="A56" s="101" t="s">
        <v>333</v>
      </c>
      <c r="B56"/>
      <c r="C56" s="123"/>
      <c r="D56" s="102">
        <f t="array" ref="D56">_xlfn.IFS(Q56="9x9",C56/24,Q56="11x11",C56/15,Q56="Ø 12",C56/12,Q56="Ø 13",C56/12,Q56="Ø 14",C56/11,Q56="Ø 15",C56/9,Q56="Ø 17",C56/7,Q56="Ø 19",C56/6,Q56="Ø 21",C56/4,Q56="Ø 27",C56,Q56="Ø 22",C56/4,Q56="Ø 26",C56/2)</f>
        <v>0</v>
      </c>
      <c r="E56" s="103" t="s">
        <v>97</v>
      </c>
      <c r="F56" s="104"/>
      <c r="G56" s="105" t="s">
        <v>334</v>
      </c>
      <c r="H56" s="105" t="s">
        <v>306</v>
      </c>
      <c r="I56" s="106" t="s">
        <v>63</v>
      </c>
      <c r="J56" s="107" t="s">
        <v>140</v>
      </c>
      <c r="K56" s="107" t="s">
        <v>335</v>
      </c>
      <c r="L56" s="107" t="s">
        <v>65</v>
      </c>
      <c r="M56" s="108" t="s">
        <v>93</v>
      </c>
      <c r="N56" s="107" t="s">
        <v>131</v>
      </c>
      <c r="O56" s="109">
        <v>5</v>
      </c>
      <c r="P56" s="110" t="s">
        <v>129</v>
      </c>
      <c r="Q56" s="108" t="s">
        <v>68</v>
      </c>
      <c r="R56" s="111">
        <v>920</v>
      </c>
      <c r="S56" s="112">
        <f t="shared" si="11"/>
        <v>0</v>
      </c>
      <c r="T56" s="113">
        <f t="shared" si="15"/>
        <v>2.2999999999999998</v>
      </c>
      <c r="U56" s="114">
        <f t="shared" si="12"/>
        <v>0</v>
      </c>
    </row>
    <row r="57" spans="1:21" s="49" customFormat="1" ht="16.75" x14ac:dyDescent="0.55000000000000004">
      <c r="A57" s="59" t="s">
        <v>336</v>
      </c>
      <c r="B57"/>
      <c r="C57" s="123"/>
      <c r="D57" s="60">
        <f t="array" ref="D57">_xlfn.IFS(Q57="9x9",C57/24,Q57="11x11",C57/15,Q57="Ø 12",C57/12,Q57="Ø 13",C57/12,Q57="Ø 14",C57/11,Q57="Ø 15",C57/9,Q57="Ø 17",C57/7,Q57="Ø 19",C57/6,Q57="Ø 21",C57/4,Q57="Ø 27",C57,Q57="Ø 22",C57/4,Q57="Ø 26",C57/2)</f>
        <v>0</v>
      </c>
      <c r="E57" s="61" t="s">
        <v>97</v>
      </c>
      <c r="F57" s="62"/>
      <c r="G57" s="63" t="s">
        <v>337</v>
      </c>
      <c r="H57" s="63" t="s">
        <v>306</v>
      </c>
      <c r="I57" s="64" t="s">
        <v>70</v>
      </c>
      <c r="J57" s="65" t="s">
        <v>140</v>
      </c>
      <c r="K57" s="65" t="s">
        <v>250</v>
      </c>
      <c r="L57" s="65" t="s">
        <v>65</v>
      </c>
      <c r="M57" s="66" t="s">
        <v>100</v>
      </c>
      <c r="N57" s="65" t="s">
        <v>131</v>
      </c>
      <c r="O57" s="67">
        <v>5</v>
      </c>
      <c r="P57" s="68" t="s">
        <v>129</v>
      </c>
      <c r="Q57" s="66" t="s">
        <v>68</v>
      </c>
      <c r="R57" s="69">
        <v>920</v>
      </c>
      <c r="S57" s="70">
        <f t="shared" si="11"/>
        <v>0</v>
      </c>
      <c r="T57" s="71">
        <f t="shared" si="15"/>
        <v>2.2999999999999998</v>
      </c>
      <c r="U57" s="72">
        <f t="shared" si="12"/>
        <v>0</v>
      </c>
    </row>
    <row r="58" spans="1:21" s="49" customFormat="1" ht="16.75" x14ac:dyDescent="0.55000000000000004">
      <c r="A58" s="101" t="s">
        <v>338</v>
      </c>
      <c r="B58"/>
      <c r="C58" s="123"/>
      <c r="D58" s="102">
        <f t="array" ref="D58">_xlfn.IFS(Q58="9x9",C58/24,Q58="11x11",C58/15,Q58="Ø 12",C58/12,Q58="Ø 13",C58/12,Q58="Ø 14",C58/11,Q58="Ø 15",C58/9,Q58="Ø 17",C58/7,Q58="Ø 19",C58/6,Q58="Ø 21",C58/4,Q58="Ø 27",C58,Q58="Ø 22",C58/4,Q58="Ø 26",C58/2)</f>
        <v>0</v>
      </c>
      <c r="E58" s="103" t="s">
        <v>97</v>
      </c>
      <c r="F58" s="104"/>
      <c r="G58" s="105" t="s">
        <v>339</v>
      </c>
      <c r="H58" s="105" t="s">
        <v>306</v>
      </c>
      <c r="I58" s="106" t="s">
        <v>70</v>
      </c>
      <c r="J58" s="107" t="s">
        <v>140</v>
      </c>
      <c r="K58" s="107" t="s">
        <v>340</v>
      </c>
      <c r="L58" s="107" t="s">
        <v>65</v>
      </c>
      <c r="M58" s="108" t="s">
        <v>67</v>
      </c>
      <c r="N58" s="107" t="s">
        <v>131</v>
      </c>
      <c r="O58" s="109">
        <v>5</v>
      </c>
      <c r="P58" s="110" t="s">
        <v>129</v>
      </c>
      <c r="Q58" s="108" t="s">
        <v>68</v>
      </c>
      <c r="R58" s="111">
        <v>920</v>
      </c>
      <c r="S58" s="112">
        <f t="shared" si="11"/>
        <v>0</v>
      </c>
      <c r="T58" s="113">
        <f t="shared" si="15"/>
        <v>2.2999999999999998</v>
      </c>
      <c r="U58" s="114">
        <f t="shared" si="12"/>
        <v>0</v>
      </c>
    </row>
    <row r="59" spans="1:21" s="49" customFormat="1" ht="16.75" x14ac:dyDescent="0.55000000000000004">
      <c r="A59" s="59" t="s">
        <v>341</v>
      </c>
      <c r="B59"/>
      <c r="C59" s="123"/>
      <c r="D59" s="60">
        <f t="array" ref="D59">_xlfn.IFS(Q59="9x9",C59/24,Q59="11x11",C59/15,Q59="Ø 12",C59/12,Q59="Ø 13",C59/12,Q59="Ø 14",C59/11,Q59="Ø 15",C59/9,Q59="Ø 17",C59/7,Q59="Ø 19",C59/6,Q59="Ø 21",C59/4,Q59="Ø 27",C59,Q59="Ø 22",C59/4,Q59="Ø 26",C59/2)</f>
        <v>0</v>
      </c>
      <c r="E59" s="61" t="s">
        <v>97</v>
      </c>
      <c r="F59" s="62"/>
      <c r="G59" s="63" t="s">
        <v>342</v>
      </c>
      <c r="H59" s="63" t="s">
        <v>306</v>
      </c>
      <c r="I59" s="64" t="s">
        <v>70</v>
      </c>
      <c r="J59" s="65" t="s">
        <v>140</v>
      </c>
      <c r="K59" s="65" t="s">
        <v>316</v>
      </c>
      <c r="L59" s="65" t="s">
        <v>65</v>
      </c>
      <c r="M59" s="66" t="s">
        <v>100</v>
      </c>
      <c r="N59" s="65" t="s">
        <v>131</v>
      </c>
      <c r="O59" s="67">
        <v>5</v>
      </c>
      <c r="P59" s="68" t="s">
        <v>129</v>
      </c>
      <c r="Q59" s="66" t="s">
        <v>68</v>
      </c>
      <c r="R59" s="69">
        <v>920</v>
      </c>
      <c r="S59" s="70">
        <f t="shared" si="11"/>
        <v>0</v>
      </c>
      <c r="T59" s="71">
        <f t="shared" si="15"/>
        <v>2.2999999999999998</v>
      </c>
      <c r="U59" s="72">
        <f t="shared" si="12"/>
        <v>0</v>
      </c>
    </row>
    <row r="60" spans="1:21" s="49" customFormat="1" ht="16.75" x14ac:dyDescent="0.55000000000000004">
      <c r="A60" s="101" t="s">
        <v>343</v>
      </c>
      <c r="B60"/>
      <c r="C60" s="123"/>
      <c r="D60" s="102">
        <f t="array" ref="D60">_xlfn.IFS(Q60="9x9",C60/24,Q60="11x11",C60/15,Q60="Ø 12",C60/12,Q60="Ø 13",C60/12,Q60="Ø 14",C60/11,Q60="Ø 15",C60/9,Q60="Ø 17",C60/7,Q60="Ø 19",C60/6,Q60="Ø 21",C60/4,Q60="Ø 27",C60,Q60="Ø 22",C60/4,Q60="Ø 26",C60/2)</f>
        <v>0</v>
      </c>
      <c r="E60" s="103" t="s">
        <v>97</v>
      </c>
      <c r="F60" s="104"/>
      <c r="G60" s="105" t="s">
        <v>344</v>
      </c>
      <c r="H60" s="105" t="s">
        <v>306</v>
      </c>
      <c r="I60" s="106" t="s">
        <v>70</v>
      </c>
      <c r="J60" s="107" t="s">
        <v>140</v>
      </c>
      <c r="K60" s="107" t="s">
        <v>98</v>
      </c>
      <c r="L60" s="107" t="s">
        <v>65</v>
      </c>
      <c r="M60" s="108" t="s">
        <v>67</v>
      </c>
      <c r="N60" s="107" t="s">
        <v>131</v>
      </c>
      <c r="O60" s="109">
        <v>5</v>
      </c>
      <c r="P60" s="110" t="s">
        <v>129</v>
      </c>
      <c r="Q60" s="108" t="s">
        <v>68</v>
      </c>
      <c r="R60" s="111">
        <v>920</v>
      </c>
      <c r="S60" s="112">
        <f t="shared" si="11"/>
        <v>0</v>
      </c>
      <c r="T60" s="113">
        <f t="shared" si="15"/>
        <v>2.2999999999999998</v>
      </c>
      <c r="U60" s="114">
        <f t="shared" si="12"/>
        <v>0</v>
      </c>
    </row>
    <row r="61" spans="1:21" s="49" customFormat="1" ht="16.75" x14ac:dyDescent="0.55000000000000004">
      <c r="A61" s="59" t="s">
        <v>345</v>
      </c>
      <c r="B61"/>
      <c r="C61" s="123"/>
      <c r="D61" s="60">
        <f t="array" ref="D61">_xlfn.IFS(Q61="9x9",C61/24,Q61="11x11",C61/15,Q61="Ø 12",C61/12,Q61="Ø 13",C61/12,Q61="Ø 14",C61/11,Q61="Ø 15",C61/9,Q61="Ø 17",C61/7,Q61="Ø 19",C61/6,Q61="Ø 21",C61/4,Q61="Ø 27",C61,Q61="Ø 22",C61/4,Q61="Ø 26",C61/2)</f>
        <v>0</v>
      </c>
      <c r="E61" s="61" t="s">
        <v>97</v>
      </c>
      <c r="F61" s="62"/>
      <c r="G61" s="63" t="s">
        <v>346</v>
      </c>
      <c r="H61" s="63" t="s">
        <v>306</v>
      </c>
      <c r="I61" s="64" t="s">
        <v>70</v>
      </c>
      <c r="J61" s="65" t="s">
        <v>140</v>
      </c>
      <c r="K61" s="65" t="s">
        <v>75</v>
      </c>
      <c r="L61" s="65" t="s">
        <v>248</v>
      </c>
      <c r="M61" s="66" t="s">
        <v>96</v>
      </c>
      <c r="N61" s="65" t="s">
        <v>131</v>
      </c>
      <c r="O61" s="67">
        <v>5</v>
      </c>
      <c r="P61" s="68" t="s">
        <v>129</v>
      </c>
      <c r="Q61" s="66" t="s">
        <v>68</v>
      </c>
      <c r="R61" s="69">
        <v>920</v>
      </c>
      <c r="S61" s="70">
        <f t="shared" si="11"/>
        <v>0</v>
      </c>
      <c r="T61" s="71">
        <f t="shared" ref="T61:T62" si="16">R61/400</f>
        <v>2.2999999999999998</v>
      </c>
      <c r="U61" s="72">
        <f t="shared" si="12"/>
        <v>0</v>
      </c>
    </row>
    <row r="62" spans="1:21" s="49" customFormat="1" ht="16.75" x14ac:dyDescent="0.55000000000000004">
      <c r="A62" s="101" t="s">
        <v>347</v>
      </c>
      <c r="B62"/>
      <c r="C62" s="123"/>
      <c r="D62" s="102">
        <f t="array" ref="D62">_xlfn.IFS(Q62="9x9",C62/24,Q62="11x11",C62/15,Q62="Ø 12",C62/12,Q62="Ø 13",C62/12,Q62="Ø 14",C62/11,Q62="Ø 15",C62/9,Q62="Ø 17",C62/7,Q62="Ø 19",C62/6,Q62="Ø 21",C62/4,Q62="Ø 27",C62,Q62="Ø 22",C62/4,Q62="Ø 26",C62/2)</f>
        <v>0</v>
      </c>
      <c r="E62" s="103" t="s">
        <v>97</v>
      </c>
      <c r="F62" s="104"/>
      <c r="G62" s="105" t="s">
        <v>348</v>
      </c>
      <c r="H62" s="105" t="s">
        <v>306</v>
      </c>
      <c r="I62" s="106" t="s">
        <v>63</v>
      </c>
      <c r="J62" s="107" t="s">
        <v>140</v>
      </c>
      <c r="K62" s="107" t="s">
        <v>349</v>
      </c>
      <c r="L62" s="107" t="s">
        <v>112</v>
      </c>
      <c r="M62" s="108" t="s">
        <v>67</v>
      </c>
      <c r="N62" s="107" t="s">
        <v>131</v>
      </c>
      <c r="O62" s="109">
        <v>5</v>
      </c>
      <c r="P62" s="110" t="s">
        <v>129</v>
      </c>
      <c r="Q62" s="108" t="s">
        <v>68</v>
      </c>
      <c r="R62" s="111">
        <v>920</v>
      </c>
      <c r="S62" s="112">
        <f t="shared" si="11"/>
        <v>0</v>
      </c>
      <c r="T62" s="113">
        <f t="shared" si="16"/>
        <v>2.2999999999999998</v>
      </c>
      <c r="U62" s="114">
        <f t="shared" si="12"/>
        <v>0</v>
      </c>
    </row>
    <row r="63" spans="1:21" s="49" customFormat="1" ht="16.75" x14ac:dyDescent="0.55000000000000004">
      <c r="A63" s="59" t="s">
        <v>350</v>
      </c>
      <c r="B63"/>
      <c r="C63" s="123"/>
      <c r="D63" s="60">
        <f t="array" ref="D63">_xlfn.IFS(Q63="9x9",C63/24,Q63="11x11",C63/15,Q63="Ø 12",C63/12,Q63="Ø 13",C63/12,Q63="Ø 14",C63/11,Q63="Ø 15",C63/9,Q63="Ø 17",C63/7,Q63="Ø 19",C63/6,Q63="Ø 21",C63/4,Q63="Ø 27",C63,Q63="Ø 22",C63/4,Q63="Ø 26",C63/2)</f>
        <v>0</v>
      </c>
      <c r="E63" s="61" t="s">
        <v>97</v>
      </c>
      <c r="F63" s="62"/>
      <c r="G63" s="63" t="s">
        <v>351</v>
      </c>
      <c r="H63" s="63" t="s">
        <v>352</v>
      </c>
      <c r="I63" s="64" t="s">
        <v>70</v>
      </c>
      <c r="J63" s="65" t="s">
        <v>140</v>
      </c>
      <c r="K63" s="65" t="s">
        <v>95</v>
      </c>
      <c r="L63" s="65" t="s">
        <v>112</v>
      </c>
      <c r="M63" s="66" t="s">
        <v>67</v>
      </c>
      <c r="N63" s="65" t="s">
        <v>131</v>
      </c>
      <c r="O63" s="67">
        <v>5</v>
      </c>
      <c r="P63" s="68" t="s">
        <v>129</v>
      </c>
      <c r="Q63" s="66" t="s">
        <v>68</v>
      </c>
      <c r="R63" s="69">
        <v>920</v>
      </c>
      <c r="S63" s="70">
        <f t="shared" si="11"/>
        <v>0</v>
      </c>
      <c r="T63" s="71">
        <f>R63/400</f>
        <v>2.2999999999999998</v>
      </c>
      <c r="U63" s="72">
        <f t="shared" si="12"/>
        <v>0</v>
      </c>
    </row>
    <row r="64" spans="1:21" s="49" customFormat="1" ht="16.75" x14ac:dyDescent="0.55000000000000004">
      <c r="A64" s="101" t="s">
        <v>355</v>
      </c>
      <c r="B64"/>
      <c r="C64" s="123"/>
      <c r="D64" s="102">
        <f t="array" ref="D64">_xlfn.IFS(Q64="9x9",C64/24,Q64="11x11",C64/15,Q64="Ø 12",C64/12,Q64="Ø 13",C64/12,Q64="Ø 14",C64/11,Q64="Ø 15",C64/9,Q64="Ø 17",C64/7,Q64="Ø 19",C64/6,Q64="Ø 21",C64/4,Q64="Ø 27",C64,Q64="Ø 22",C64/4,Q64="Ø 26",C64/2)</f>
        <v>0</v>
      </c>
      <c r="E64" s="103" t="s">
        <v>69</v>
      </c>
      <c r="F64" s="104"/>
      <c r="G64" s="121" t="s">
        <v>356</v>
      </c>
      <c r="H64" s="105" t="s">
        <v>353</v>
      </c>
      <c r="I64" s="106" t="s">
        <v>106</v>
      </c>
      <c r="J64" s="107" t="s">
        <v>210</v>
      </c>
      <c r="K64" s="107" t="s">
        <v>107</v>
      </c>
      <c r="L64" s="107" t="s">
        <v>135</v>
      </c>
      <c r="M64" s="108" t="s">
        <v>203</v>
      </c>
      <c r="N64" s="107" t="s">
        <v>354</v>
      </c>
      <c r="O64" s="109">
        <v>6</v>
      </c>
      <c r="P64" s="110" t="s">
        <v>77</v>
      </c>
      <c r="Q64" s="108" t="s">
        <v>78</v>
      </c>
      <c r="R64" s="111">
        <v>1350</v>
      </c>
      <c r="S64" s="112">
        <f t="shared" si="11"/>
        <v>0</v>
      </c>
      <c r="T64" s="113">
        <f t="shared" ref="T64:T93" si="17">R64/400</f>
        <v>3.375</v>
      </c>
      <c r="U64" s="114">
        <f t="shared" si="12"/>
        <v>0</v>
      </c>
    </row>
    <row r="65" spans="1:21" s="49" customFormat="1" ht="16.75" x14ac:dyDescent="0.55000000000000004">
      <c r="A65" s="59" t="s">
        <v>357</v>
      </c>
      <c r="B65"/>
      <c r="C65" s="123"/>
      <c r="D65" s="60">
        <f t="array" ref="D65">_xlfn.IFS(Q65="9x9",C65/24,Q65="11x11",C65/15,Q65="Ø 12",C65/12,Q65="Ø 13",C65/12,Q65="Ø 14",C65/11,Q65="Ø 15",C65/9,Q65="Ø 17",C65/7,Q65="Ø 19",C65/6,Q65="Ø 21",C65/4,Q65="Ø 27",C65,Q65="Ø 22",C65/4,Q65="Ø 26",C65/2)</f>
        <v>0</v>
      </c>
      <c r="E65" s="61" t="s">
        <v>69</v>
      </c>
      <c r="F65" s="62"/>
      <c r="G65" s="120" t="s">
        <v>358</v>
      </c>
      <c r="H65" s="63" t="s">
        <v>353</v>
      </c>
      <c r="I65" s="64" t="s">
        <v>106</v>
      </c>
      <c r="J65" s="65" t="s">
        <v>210</v>
      </c>
      <c r="K65" s="65" t="s">
        <v>212</v>
      </c>
      <c r="L65" s="65" t="s">
        <v>255</v>
      </c>
      <c r="M65" s="66" t="s">
        <v>89</v>
      </c>
      <c r="N65" s="65" t="s">
        <v>354</v>
      </c>
      <c r="O65" s="67">
        <v>6</v>
      </c>
      <c r="P65" s="68" t="s">
        <v>77</v>
      </c>
      <c r="Q65" s="66" t="s">
        <v>78</v>
      </c>
      <c r="R65" s="69">
        <v>1350</v>
      </c>
      <c r="S65" s="70">
        <f t="shared" si="11"/>
        <v>0</v>
      </c>
      <c r="T65" s="71">
        <f t="shared" si="17"/>
        <v>3.375</v>
      </c>
      <c r="U65" s="72">
        <f t="shared" si="12"/>
        <v>0</v>
      </c>
    </row>
    <row r="66" spans="1:21" s="49" customFormat="1" ht="16.75" x14ac:dyDescent="0.55000000000000004">
      <c r="A66" s="101" t="s">
        <v>359</v>
      </c>
      <c r="B66"/>
      <c r="C66" s="123"/>
      <c r="D66" s="102">
        <f t="array" ref="D66">_xlfn.IFS(Q66="9x9",C66/24,Q66="11x11",C66/15,Q66="Ø 12",C66/12,Q66="Ø 13",C66/12,Q66="Ø 14",C66/11,Q66="Ø 15",C66/9,Q66="Ø 17",C66/7,Q66="Ø 19",C66/6,Q66="Ø 21",C66/4,Q66="Ø 27",C66,Q66="Ø 22",C66/4,Q66="Ø 26",C66/2)</f>
        <v>0</v>
      </c>
      <c r="E66" s="103" t="s">
        <v>69</v>
      </c>
      <c r="F66" s="104"/>
      <c r="G66" s="121" t="s">
        <v>360</v>
      </c>
      <c r="H66" s="105" t="s">
        <v>353</v>
      </c>
      <c r="I66" s="106" t="s">
        <v>139</v>
      </c>
      <c r="J66" s="107" t="s">
        <v>210</v>
      </c>
      <c r="K66" s="107" t="s">
        <v>361</v>
      </c>
      <c r="L66" s="107" t="s">
        <v>119</v>
      </c>
      <c r="M66" s="108" t="s">
        <v>94</v>
      </c>
      <c r="N66" s="107" t="s">
        <v>354</v>
      </c>
      <c r="O66" s="109">
        <v>6</v>
      </c>
      <c r="P66" s="110" t="s">
        <v>77</v>
      </c>
      <c r="Q66" s="108" t="s">
        <v>78</v>
      </c>
      <c r="R66" s="111">
        <v>1350</v>
      </c>
      <c r="S66" s="112">
        <f t="shared" si="11"/>
        <v>0</v>
      </c>
      <c r="T66" s="113">
        <f t="shared" si="17"/>
        <v>3.375</v>
      </c>
      <c r="U66" s="114">
        <f t="shared" si="12"/>
        <v>0</v>
      </c>
    </row>
    <row r="67" spans="1:21" s="49" customFormat="1" ht="16.75" x14ac:dyDescent="0.55000000000000004">
      <c r="A67" s="59" t="s">
        <v>362</v>
      </c>
      <c r="B67"/>
      <c r="C67" s="123"/>
      <c r="D67" s="60">
        <f t="array" ref="D67">_xlfn.IFS(Q67="9x9",C67/24,Q67="11x11",C67/15,Q67="Ø 12",C67/12,Q67="Ø 13",C67/12,Q67="Ø 14",C67/11,Q67="Ø 15",C67/9,Q67="Ø 17",C67/7,Q67="Ø 19",C67/6,Q67="Ø 21",C67/4,Q67="Ø 27",C67,Q67="Ø 22",C67/4,Q67="Ø 26",C67/2)</f>
        <v>0</v>
      </c>
      <c r="E67" s="61" t="s">
        <v>69</v>
      </c>
      <c r="F67" s="62"/>
      <c r="G67" s="120" t="s">
        <v>363</v>
      </c>
      <c r="H67" s="63" t="s">
        <v>353</v>
      </c>
      <c r="I67" s="64" t="s">
        <v>106</v>
      </c>
      <c r="J67" s="65" t="s">
        <v>210</v>
      </c>
      <c r="K67" s="65" t="s">
        <v>107</v>
      </c>
      <c r="L67" s="65" t="s">
        <v>65</v>
      </c>
      <c r="M67" s="66" t="s">
        <v>148</v>
      </c>
      <c r="N67" s="65" t="s">
        <v>354</v>
      </c>
      <c r="O67" s="67">
        <v>6</v>
      </c>
      <c r="P67" s="68" t="s">
        <v>77</v>
      </c>
      <c r="Q67" s="66" t="s">
        <v>78</v>
      </c>
      <c r="R67" s="69">
        <v>1350</v>
      </c>
      <c r="S67" s="70">
        <f t="shared" si="11"/>
        <v>0</v>
      </c>
      <c r="T67" s="71">
        <f t="shared" si="17"/>
        <v>3.375</v>
      </c>
      <c r="U67" s="72">
        <f t="shared" si="12"/>
        <v>0</v>
      </c>
    </row>
    <row r="68" spans="1:21" s="49" customFormat="1" ht="16.75" x14ac:dyDescent="0.55000000000000004">
      <c r="A68" s="101" t="s">
        <v>364</v>
      </c>
      <c r="B68"/>
      <c r="C68" s="123"/>
      <c r="D68" s="102">
        <f t="array" ref="D68">_xlfn.IFS(Q68="9x9",C68/24,Q68="11x11",C68/15,Q68="Ø 12",C68/12,Q68="Ø 13",C68/12,Q68="Ø 14",C68/11,Q68="Ø 15",C68/9,Q68="Ø 17",C68/7,Q68="Ø 19",C68/6,Q68="Ø 21",C68/4,Q68="Ø 27",C68,Q68="Ø 22",C68/4,Q68="Ø 26",C68/2)</f>
        <v>0</v>
      </c>
      <c r="E68" s="103" t="s">
        <v>69</v>
      </c>
      <c r="F68" s="104"/>
      <c r="G68" s="121" t="s">
        <v>365</v>
      </c>
      <c r="H68" s="105" t="s">
        <v>353</v>
      </c>
      <c r="I68" s="106" t="s">
        <v>63</v>
      </c>
      <c r="J68" s="107" t="s">
        <v>210</v>
      </c>
      <c r="K68" s="107" t="s">
        <v>85</v>
      </c>
      <c r="L68" s="107" t="s">
        <v>135</v>
      </c>
      <c r="M68" s="108" t="s">
        <v>121</v>
      </c>
      <c r="N68" s="107" t="s">
        <v>354</v>
      </c>
      <c r="O68" s="109">
        <v>6</v>
      </c>
      <c r="P68" s="110" t="s">
        <v>77</v>
      </c>
      <c r="Q68" s="108" t="s">
        <v>78</v>
      </c>
      <c r="R68" s="111">
        <v>1350</v>
      </c>
      <c r="S68" s="112">
        <f t="shared" si="11"/>
        <v>0</v>
      </c>
      <c r="T68" s="113">
        <f t="shared" si="17"/>
        <v>3.375</v>
      </c>
      <c r="U68" s="114">
        <f t="shared" si="12"/>
        <v>0</v>
      </c>
    </row>
    <row r="69" spans="1:21" s="49" customFormat="1" ht="16.75" x14ac:dyDescent="0.55000000000000004">
      <c r="A69" s="59" t="s">
        <v>366</v>
      </c>
      <c r="B69"/>
      <c r="C69" s="123"/>
      <c r="D69" s="60">
        <f t="array" ref="D69">_xlfn.IFS(Q69="9x9",C69/24,Q69="11x11",C69/15,Q69="Ø 12",C69/12,Q69="Ø 13",C69/12,Q69="Ø 14",C69/11,Q69="Ø 15",C69/9,Q69="Ø 17",C69/7,Q69="Ø 19",C69/6,Q69="Ø 21",C69/4,Q69="Ø 27",C69,Q69="Ø 22",C69/4,Q69="Ø 26",C69/2)</f>
        <v>0</v>
      </c>
      <c r="E69" s="61" t="s">
        <v>69</v>
      </c>
      <c r="F69" s="62"/>
      <c r="G69" s="120" t="s">
        <v>367</v>
      </c>
      <c r="H69" s="63" t="s">
        <v>353</v>
      </c>
      <c r="I69" s="64" t="s">
        <v>63</v>
      </c>
      <c r="J69" s="65" t="s">
        <v>210</v>
      </c>
      <c r="K69" s="65" t="s">
        <v>107</v>
      </c>
      <c r="L69" s="65" t="s">
        <v>292</v>
      </c>
      <c r="M69" s="66" t="s">
        <v>148</v>
      </c>
      <c r="N69" s="65" t="s">
        <v>354</v>
      </c>
      <c r="O69" s="67">
        <v>6</v>
      </c>
      <c r="P69" s="68" t="s">
        <v>77</v>
      </c>
      <c r="Q69" s="66" t="s">
        <v>78</v>
      </c>
      <c r="R69" s="69">
        <v>1350</v>
      </c>
      <c r="S69" s="70">
        <f t="shared" si="11"/>
        <v>0</v>
      </c>
      <c r="T69" s="71">
        <f t="shared" si="17"/>
        <v>3.375</v>
      </c>
      <c r="U69" s="72">
        <f t="shared" si="12"/>
        <v>0</v>
      </c>
    </row>
    <row r="70" spans="1:21" s="49" customFormat="1" ht="16.75" x14ac:dyDescent="0.55000000000000004">
      <c r="A70" s="101" t="s">
        <v>368</v>
      </c>
      <c r="B70"/>
      <c r="C70" s="123"/>
      <c r="D70" s="102">
        <f t="array" ref="D70">_xlfn.IFS(Q70="9x9",C70/24,Q70="11x11",C70/15,Q70="Ø 12",C70/12,Q70="Ø 13",C70/12,Q70="Ø 14",C70/11,Q70="Ø 15",C70/9,Q70="Ø 17",C70/7,Q70="Ø 19",C70/6,Q70="Ø 21",C70/4,Q70="Ø 27",C70,Q70="Ø 22",C70/4,Q70="Ø 26",C70/2)</f>
        <v>0</v>
      </c>
      <c r="E70" s="103" t="s">
        <v>69</v>
      </c>
      <c r="F70" s="104"/>
      <c r="G70" s="121" t="s">
        <v>369</v>
      </c>
      <c r="H70" s="105" t="s">
        <v>353</v>
      </c>
      <c r="I70" s="106" t="s">
        <v>106</v>
      </c>
      <c r="J70" s="107" t="s">
        <v>210</v>
      </c>
      <c r="K70" s="107" t="s">
        <v>107</v>
      </c>
      <c r="L70" s="107" t="s">
        <v>112</v>
      </c>
      <c r="M70" s="108" t="s">
        <v>157</v>
      </c>
      <c r="N70" s="107" t="s">
        <v>354</v>
      </c>
      <c r="O70" s="109">
        <v>6</v>
      </c>
      <c r="P70" s="110" t="s">
        <v>77</v>
      </c>
      <c r="Q70" s="108" t="s">
        <v>78</v>
      </c>
      <c r="R70" s="111">
        <v>1350</v>
      </c>
      <c r="S70" s="112">
        <f t="shared" si="11"/>
        <v>0</v>
      </c>
      <c r="T70" s="113">
        <f t="shared" si="17"/>
        <v>3.375</v>
      </c>
      <c r="U70" s="114">
        <f t="shared" si="12"/>
        <v>0</v>
      </c>
    </row>
    <row r="71" spans="1:21" s="49" customFormat="1" ht="16.75" x14ac:dyDescent="0.55000000000000004">
      <c r="A71" s="59" t="s">
        <v>370</v>
      </c>
      <c r="B71"/>
      <c r="C71" s="123"/>
      <c r="D71" s="60">
        <f t="array" ref="D71">_xlfn.IFS(Q71="9x9",C71/24,Q71="11x11",C71/15,Q71="Ø 12",C71/12,Q71="Ø 13",C71/12,Q71="Ø 14",C71/11,Q71="Ø 15",C71/9,Q71="Ø 17",C71/7,Q71="Ø 19",C71/6,Q71="Ø 21",C71/4,Q71="Ø 27",C71,Q71="Ø 22",C71/4,Q71="Ø 26",C71/2)</f>
        <v>0</v>
      </c>
      <c r="E71" s="61" t="s">
        <v>69</v>
      </c>
      <c r="F71" s="62"/>
      <c r="G71" s="120" t="s">
        <v>371</v>
      </c>
      <c r="H71" s="63" t="s">
        <v>353</v>
      </c>
      <c r="I71" s="64" t="s">
        <v>106</v>
      </c>
      <c r="J71" s="65" t="s">
        <v>210</v>
      </c>
      <c r="K71" s="65" t="s">
        <v>372</v>
      </c>
      <c r="L71" s="65" t="s">
        <v>118</v>
      </c>
      <c r="M71" s="66" t="s">
        <v>92</v>
      </c>
      <c r="N71" s="65" t="s">
        <v>354</v>
      </c>
      <c r="O71" s="67">
        <v>6</v>
      </c>
      <c r="P71" s="68" t="s">
        <v>77</v>
      </c>
      <c r="Q71" s="66" t="s">
        <v>78</v>
      </c>
      <c r="R71" s="69">
        <v>1350</v>
      </c>
      <c r="S71" s="70">
        <f t="shared" si="11"/>
        <v>0</v>
      </c>
      <c r="T71" s="71">
        <f t="shared" si="17"/>
        <v>3.375</v>
      </c>
      <c r="U71" s="72">
        <f t="shared" si="12"/>
        <v>0</v>
      </c>
    </row>
    <row r="72" spans="1:21" s="49" customFormat="1" ht="16.75" x14ac:dyDescent="0.55000000000000004">
      <c r="A72" s="101" t="s">
        <v>373</v>
      </c>
      <c r="B72"/>
      <c r="C72" s="123"/>
      <c r="D72" s="102">
        <f t="array" ref="D72">_xlfn.IFS(Q72="9x9",C72/24,Q72="11x11",C72/15,Q72="Ø 12",C72/12,Q72="Ø 13",C72/12,Q72="Ø 14",C72/11,Q72="Ø 15",C72/9,Q72="Ø 17",C72/7,Q72="Ø 19",C72/6,Q72="Ø 21",C72/4,Q72="Ø 27",C72,Q72="Ø 22",C72/4,Q72="Ø 26",C72/2)</f>
        <v>0</v>
      </c>
      <c r="E72" s="103" t="s">
        <v>69</v>
      </c>
      <c r="F72" s="104"/>
      <c r="G72" s="121" t="s">
        <v>374</v>
      </c>
      <c r="H72" s="105" t="s">
        <v>353</v>
      </c>
      <c r="I72" s="106" t="s">
        <v>106</v>
      </c>
      <c r="J72" s="107" t="s">
        <v>210</v>
      </c>
      <c r="K72" s="107" t="s">
        <v>107</v>
      </c>
      <c r="L72" s="107" t="s">
        <v>112</v>
      </c>
      <c r="M72" s="108" t="s">
        <v>96</v>
      </c>
      <c r="N72" s="107" t="s">
        <v>354</v>
      </c>
      <c r="O72" s="109">
        <v>6</v>
      </c>
      <c r="P72" s="110" t="s">
        <v>77</v>
      </c>
      <c r="Q72" s="108" t="s">
        <v>78</v>
      </c>
      <c r="R72" s="111">
        <v>1350</v>
      </c>
      <c r="S72" s="112">
        <f t="shared" si="11"/>
        <v>0</v>
      </c>
      <c r="T72" s="113">
        <f t="shared" si="17"/>
        <v>3.375</v>
      </c>
      <c r="U72" s="114">
        <f t="shared" si="12"/>
        <v>0</v>
      </c>
    </row>
    <row r="73" spans="1:21" s="49" customFormat="1" ht="16.75" x14ac:dyDescent="0.55000000000000004">
      <c r="A73" s="59" t="s">
        <v>375</v>
      </c>
      <c r="B73"/>
      <c r="C73" s="123"/>
      <c r="D73" s="60">
        <f t="array" ref="D73">_xlfn.IFS(Q73="9x9",C73/24,Q73="11x11",C73/15,Q73="Ø 12",C73/12,Q73="Ø 13",C73/12,Q73="Ø 14",C73/11,Q73="Ø 15",C73/9,Q73="Ø 17",C73/7,Q73="Ø 19",C73/6,Q73="Ø 21",C73/4,Q73="Ø 27",C73,Q73="Ø 22",C73/4,Q73="Ø 26",C73/2)</f>
        <v>0</v>
      </c>
      <c r="E73" s="61" t="s">
        <v>69</v>
      </c>
      <c r="F73" s="62"/>
      <c r="G73" s="120" t="s">
        <v>376</v>
      </c>
      <c r="H73" s="63" t="s">
        <v>353</v>
      </c>
      <c r="I73" s="64" t="s">
        <v>63</v>
      </c>
      <c r="J73" s="65" t="s">
        <v>210</v>
      </c>
      <c r="K73" s="65" t="s">
        <v>133</v>
      </c>
      <c r="L73" s="65" t="s">
        <v>65</v>
      </c>
      <c r="M73" s="66" t="s">
        <v>96</v>
      </c>
      <c r="N73" s="65" t="s">
        <v>354</v>
      </c>
      <c r="O73" s="67">
        <v>6</v>
      </c>
      <c r="P73" s="68" t="s">
        <v>77</v>
      </c>
      <c r="Q73" s="66" t="s">
        <v>78</v>
      </c>
      <c r="R73" s="69">
        <v>1350</v>
      </c>
      <c r="S73" s="70">
        <f t="shared" ref="S73:S107" si="18">C73*R73</f>
        <v>0</v>
      </c>
      <c r="T73" s="71">
        <f t="shared" si="17"/>
        <v>3.375</v>
      </c>
      <c r="U73" s="72">
        <f t="shared" ref="U73:U107" si="19">T73*C73</f>
        <v>0</v>
      </c>
    </row>
    <row r="74" spans="1:21" s="49" customFormat="1" ht="16.75" x14ac:dyDescent="0.55000000000000004">
      <c r="A74" s="101" t="s">
        <v>377</v>
      </c>
      <c r="B74"/>
      <c r="C74" s="123"/>
      <c r="D74" s="102">
        <f t="array" ref="D74">_xlfn.IFS(Q74="9x9",C74/24,Q74="11x11",C74/15,Q74="Ø 12",C74/12,Q74="Ø 13",C74/12,Q74="Ø 14",C74/11,Q74="Ø 15",C74/9,Q74="Ø 17",C74/7,Q74="Ø 19",C74/6,Q74="Ø 21",C74/4,Q74="Ø 27",C74,Q74="Ø 22",C74/4,Q74="Ø 26",C74/2)</f>
        <v>0</v>
      </c>
      <c r="E74" s="103" t="s">
        <v>69</v>
      </c>
      <c r="F74" s="104"/>
      <c r="G74" s="121" t="s">
        <v>378</v>
      </c>
      <c r="H74" s="105" t="s">
        <v>353</v>
      </c>
      <c r="I74" s="106" t="s">
        <v>106</v>
      </c>
      <c r="J74" s="107" t="s">
        <v>210</v>
      </c>
      <c r="K74" s="107" t="s">
        <v>242</v>
      </c>
      <c r="L74" s="107" t="s">
        <v>99</v>
      </c>
      <c r="M74" s="108" t="s">
        <v>121</v>
      </c>
      <c r="N74" s="107" t="s">
        <v>354</v>
      </c>
      <c r="O74" s="109">
        <v>6</v>
      </c>
      <c r="P74" s="110" t="s">
        <v>77</v>
      </c>
      <c r="Q74" s="108" t="s">
        <v>78</v>
      </c>
      <c r="R74" s="111">
        <v>1350</v>
      </c>
      <c r="S74" s="112">
        <f t="shared" si="18"/>
        <v>0</v>
      </c>
      <c r="T74" s="113">
        <f t="shared" si="17"/>
        <v>3.375</v>
      </c>
      <c r="U74" s="114">
        <f t="shared" si="19"/>
        <v>0</v>
      </c>
    </row>
    <row r="75" spans="1:21" s="49" customFormat="1" ht="16.75" x14ac:dyDescent="0.55000000000000004">
      <c r="A75" s="59" t="s">
        <v>379</v>
      </c>
      <c r="B75"/>
      <c r="C75" s="123"/>
      <c r="D75" s="60">
        <f t="array" ref="D75">_xlfn.IFS(Q75="9x9",C75/24,Q75="11x11",C75/15,Q75="Ø 12",C75/12,Q75="Ø 13",C75/12,Q75="Ø 14",C75/11,Q75="Ø 15",C75/9,Q75="Ø 17",C75/7,Q75="Ø 19",C75/6,Q75="Ø 21",C75/4,Q75="Ø 27",C75,Q75="Ø 22",C75/4,Q75="Ø 26",C75/2)</f>
        <v>0</v>
      </c>
      <c r="E75" s="61" t="s">
        <v>69</v>
      </c>
      <c r="F75" s="62"/>
      <c r="G75" s="120" t="s">
        <v>380</v>
      </c>
      <c r="H75" s="63" t="s">
        <v>353</v>
      </c>
      <c r="I75" s="64" t="s">
        <v>106</v>
      </c>
      <c r="J75" s="65" t="s">
        <v>210</v>
      </c>
      <c r="K75" s="65" t="s">
        <v>107</v>
      </c>
      <c r="L75" s="65" t="s">
        <v>248</v>
      </c>
      <c r="M75" s="66" t="s">
        <v>92</v>
      </c>
      <c r="N75" s="65" t="s">
        <v>354</v>
      </c>
      <c r="O75" s="67">
        <v>6</v>
      </c>
      <c r="P75" s="68" t="s">
        <v>77</v>
      </c>
      <c r="Q75" s="66" t="s">
        <v>78</v>
      </c>
      <c r="R75" s="69">
        <v>1350</v>
      </c>
      <c r="S75" s="70">
        <f t="shared" si="18"/>
        <v>0</v>
      </c>
      <c r="T75" s="71">
        <f t="shared" si="17"/>
        <v>3.375</v>
      </c>
      <c r="U75" s="72">
        <f t="shared" si="19"/>
        <v>0</v>
      </c>
    </row>
    <row r="76" spans="1:21" s="49" customFormat="1" ht="16.75" x14ac:dyDescent="0.55000000000000004">
      <c r="A76" s="101" t="s">
        <v>381</v>
      </c>
      <c r="B76"/>
      <c r="C76" s="123"/>
      <c r="D76" s="102">
        <f t="array" ref="D76">_xlfn.IFS(Q76="9x9",C76/24,Q76="11x11",C76/15,Q76="Ø 12",C76/12,Q76="Ø 13",C76/12,Q76="Ø 14",C76/11,Q76="Ø 15",C76/9,Q76="Ø 17",C76/7,Q76="Ø 19",C76/6,Q76="Ø 21",C76/4,Q76="Ø 27",C76,Q76="Ø 22",C76/4,Q76="Ø 26",C76/2)</f>
        <v>0</v>
      </c>
      <c r="E76" s="103" t="s">
        <v>69</v>
      </c>
      <c r="F76" s="104"/>
      <c r="G76" s="121" t="s">
        <v>382</v>
      </c>
      <c r="H76" s="105" t="s">
        <v>353</v>
      </c>
      <c r="I76" s="106" t="s">
        <v>139</v>
      </c>
      <c r="J76" s="107" t="s">
        <v>210</v>
      </c>
      <c r="K76" s="107" t="s">
        <v>117</v>
      </c>
      <c r="L76" s="107" t="s">
        <v>99</v>
      </c>
      <c r="M76" s="108" t="s">
        <v>76</v>
      </c>
      <c r="N76" s="107" t="s">
        <v>354</v>
      </c>
      <c r="O76" s="109">
        <v>6</v>
      </c>
      <c r="P76" s="110" t="s">
        <v>77</v>
      </c>
      <c r="Q76" s="108" t="s">
        <v>78</v>
      </c>
      <c r="R76" s="111">
        <v>1350</v>
      </c>
      <c r="S76" s="112">
        <f t="shared" si="18"/>
        <v>0</v>
      </c>
      <c r="T76" s="113">
        <f t="shared" si="17"/>
        <v>3.375</v>
      </c>
      <c r="U76" s="114">
        <f t="shared" si="19"/>
        <v>0</v>
      </c>
    </row>
    <row r="77" spans="1:21" s="49" customFormat="1" ht="16.75" x14ac:dyDescent="0.55000000000000004">
      <c r="A77" s="59" t="s">
        <v>385</v>
      </c>
      <c r="B77"/>
      <c r="C77" s="123"/>
      <c r="D77" s="60">
        <f t="array" ref="D77">_xlfn.IFS(Q77="9x9",C77/24,Q77="11x11",C77/15,Q77="Ø 12",C77/12,Q77="Ø 13",C77/12,Q77="Ø 14",C77/11,Q77="Ø 15",C77/9,Q77="Ø 17",C77/7,Q77="Ø 19",C77/6,Q77="Ø 21",C77/4,Q77="Ø 27",C77,Q77="Ø 22",C77/4,Q77="Ø 26",C77/2)</f>
        <v>0</v>
      </c>
      <c r="E77" s="61"/>
      <c r="F77" s="62"/>
      <c r="G77" s="120" t="s">
        <v>386</v>
      </c>
      <c r="H77" s="63" t="s">
        <v>353</v>
      </c>
      <c r="I77" s="64" t="s">
        <v>106</v>
      </c>
      <c r="J77" s="65" t="s">
        <v>210</v>
      </c>
      <c r="K77" s="65" t="s">
        <v>383</v>
      </c>
      <c r="L77" s="65" t="s">
        <v>99</v>
      </c>
      <c r="M77" s="66" t="s">
        <v>96</v>
      </c>
      <c r="N77" s="65" t="s">
        <v>354</v>
      </c>
      <c r="O77" s="67">
        <v>6</v>
      </c>
      <c r="P77" s="68" t="s">
        <v>77</v>
      </c>
      <c r="Q77" s="66" t="s">
        <v>78</v>
      </c>
      <c r="R77" s="69">
        <v>1350</v>
      </c>
      <c r="S77" s="70">
        <f t="shared" si="18"/>
        <v>0</v>
      </c>
      <c r="T77" s="71">
        <f t="shared" si="17"/>
        <v>3.375</v>
      </c>
      <c r="U77" s="72">
        <f t="shared" si="19"/>
        <v>0</v>
      </c>
    </row>
    <row r="78" spans="1:21" s="49" customFormat="1" ht="16.75" x14ac:dyDescent="0.55000000000000004">
      <c r="A78" s="101" t="s">
        <v>387</v>
      </c>
      <c r="B78"/>
      <c r="C78" s="123"/>
      <c r="D78" s="102">
        <f t="array" ref="D78">_xlfn.IFS(Q78="9x9",C78/24,Q78="11x11",C78/15,Q78="Ø 12",C78/12,Q78="Ø 13",C78/12,Q78="Ø 14",C78/11,Q78="Ø 15",C78/9,Q78="Ø 17",C78/7,Q78="Ø 19",C78/6,Q78="Ø 21",C78/4,Q78="Ø 27",C78,Q78="Ø 22",C78/4,Q78="Ø 26",C78/2)</f>
        <v>0</v>
      </c>
      <c r="E78" s="103" t="s">
        <v>69</v>
      </c>
      <c r="F78" s="104"/>
      <c r="G78" s="121" t="s">
        <v>388</v>
      </c>
      <c r="H78" s="105" t="s">
        <v>353</v>
      </c>
      <c r="I78" s="106" t="s">
        <v>139</v>
      </c>
      <c r="J78" s="107" t="s">
        <v>210</v>
      </c>
      <c r="K78" s="107" t="s">
        <v>389</v>
      </c>
      <c r="L78" s="107" t="s">
        <v>99</v>
      </c>
      <c r="M78" s="108" t="s">
        <v>77</v>
      </c>
      <c r="N78" s="107" t="s">
        <v>354</v>
      </c>
      <c r="O78" s="109">
        <v>6</v>
      </c>
      <c r="P78" s="110" t="s">
        <v>77</v>
      </c>
      <c r="Q78" s="108" t="s">
        <v>78</v>
      </c>
      <c r="R78" s="111">
        <v>1350</v>
      </c>
      <c r="S78" s="112">
        <f t="shared" si="18"/>
        <v>0</v>
      </c>
      <c r="T78" s="113">
        <f t="shared" si="17"/>
        <v>3.375</v>
      </c>
      <c r="U78" s="114">
        <f t="shared" si="19"/>
        <v>0</v>
      </c>
    </row>
    <row r="79" spans="1:21" s="49" customFormat="1" ht="16.75" x14ac:dyDescent="0.55000000000000004">
      <c r="A79" s="101"/>
      <c r="B79"/>
      <c r="C79" s="123"/>
      <c r="D79" s="102">
        <f t="array" ref="D79">_xlfn.IFS(Q79="9x9",C79/24,Q79="11x11",C79/15,Q79="Ø 12",C79/12,Q79="Ø 13",C79/12,Q79="Ø 14",C79/11,Q79="Ø 15",C79/9,Q79="Ø 17",C79/7,Q79="Ø 19",C79/6,Q79="Ø 21",C79/4,Q79="Ø 27",C79,Q79="Ø 22",C79/4,Q79="Ø 26",C79/2)</f>
        <v>0</v>
      </c>
      <c r="E79" s="103"/>
      <c r="F79" s="104"/>
      <c r="G79" s="121" t="s">
        <v>729</v>
      </c>
      <c r="H79" s="105" t="s">
        <v>353</v>
      </c>
      <c r="I79" s="106" t="s">
        <v>106</v>
      </c>
      <c r="J79" s="107" t="s">
        <v>210</v>
      </c>
      <c r="K79" s="107" t="s">
        <v>730</v>
      </c>
      <c r="L79" s="107" t="s">
        <v>119</v>
      </c>
      <c r="M79" s="108" t="s">
        <v>148</v>
      </c>
      <c r="N79" s="107" t="s">
        <v>354</v>
      </c>
      <c r="O79" s="109">
        <v>6</v>
      </c>
      <c r="P79" s="110" t="s">
        <v>77</v>
      </c>
      <c r="Q79" s="108" t="s">
        <v>78</v>
      </c>
      <c r="R79" s="111">
        <v>1350</v>
      </c>
      <c r="S79" s="112">
        <f t="shared" si="18"/>
        <v>0</v>
      </c>
      <c r="T79" s="113">
        <f t="shared" si="17"/>
        <v>3.375</v>
      </c>
      <c r="U79" s="114">
        <f t="shared" si="19"/>
        <v>0</v>
      </c>
    </row>
    <row r="80" spans="1:21" s="49" customFormat="1" ht="16.75" x14ac:dyDescent="0.55000000000000004">
      <c r="A80" s="59" t="s">
        <v>391</v>
      </c>
      <c r="B80"/>
      <c r="C80" s="123"/>
      <c r="D80" s="60">
        <f t="array" ref="D80">_xlfn.IFS(Q80="9x9",C80/24,Q80="11x11",C80/15,Q80="Ø 12",C80/12,Q80="Ø 13",C80/12,Q80="Ø 14",C80/11,Q80="Ø 15",C80/9,Q80="Ø 17",C80/7,Q80="Ø 19",C80/6,Q80="Ø 21",C80/4,Q80="Ø 27",C80,Q80="Ø 22",C80/4,Q80="Ø 26",C80/2)</f>
        <v>0</v>
      </c>
      <c r="E80" s="61" t="s">
        <v>69</v>
      </c>
      <c r="F80" s="62"/>
      <c r="G80" s="120" t="s">
        <v>392</v>
      </c>
      <c r="H80" s="63" t="s">
        <v>353</v>
      </c>
      <c r="I80" s="64" t="s">
        <v>106</v>
      </c>
      <c r="J80" s="65" t="s">
        <v>210</v>
      </c>
      <c r="K80" s="65" t="s">
        <v>117</v>
      </c>
      <c r="L80" s="65" t="s">
        <v>119</v>
      </c>
      <c r="M80" s="66" t="s">
        <v>96</v>
      </c>
      <c r="N80" s="65" t="s">
        <v>354</v>
      </c>
      <c r="O80" s="67">
        <v>6</v>
      </c>
      <c r="P80" s="68" t="s">
        <v>77</v>
      </c>
      <c r="Q80" s="66" t="s">
        <v>78</v>
      </c>
      <c r="R80" s="69">
        <v>1350</v>
      </c>
      <c r="S80" s="70">
        <f t="shared" si="18"/>
        <v>0</v>
      </c>
      <c r="T80" s="71">
        <f t="shared" si="17"/>
        <v>3.375</v>
      </c>
      <c r="U80" s="72">
        <f t="shared" si="19"/>
        <v>0</v>
      </c>
    </row>
    <row r="81" spans="1:21" s="49" customFormat="1" ht="16.75" x14ac:dyDescent="0.55000000000000004">
      <c r="A81" s="101" t="s">
        <v>393</v>
      </c>
      <c r="B81"/>
      <c r="C81" s="123"/>
      <c r="D81" s="102">
        <f t="array" ref="D81">_xlfn.IFS(Q81="9x9",C81/24,Q81="11x11",C81/15,Q81="Ø 12",C81/12,Q81="Ø 13",C81/12,Q81="Ø 14",C81/11,Q81="Ø 15",C81/9,Q81="Ø 17",C81/7,Q81="Ø 19",C81/6,Q81="Ø 21",C81/4,Q81="Ø 27",C81,Q81="Ø 22",C81/4,Q81="Ø 26",C81/2)</f>
        <v>0</v>
      </c>
      <c r="E81" s="103" t="s">
        <v>69</v>
      </c>
      <c r="F81" s="104"/>
      <c r="G81" s="121" t="s">
        <v>394</v>
      </c>
      <c r="H81" s="105" t="s">
        <v>353</v>
      </c>
      <c r="I81" s="106" t="s">
        <v>106</v>
      </c>
      <c r="J81" s="107" t="s">
        <v>210</v>
      </c>
      <c r="K81" s="107" t="s">
        <v>107</v>
      </c>
      <c r="L81" s="107" t="s">
        <v>112</v>
      </c>
      <c r="M81" s="108" t="s">
        <v>232</v>
      </c>
      <c r="N81" s="107" t="s">
        <v>354</v>
      </c>
      <c r="O81" s="109">
        <v>6</v>
      </c>
      <c r="P81" s="110" t="s">
        <v>77</v>
      </c>
      <c r="Q81" s="108" t="s">
        <v>78</v>
      </c>
      <c r="R81" s="111">
        <v>1350</v>
      </c>
      <c r="S81" s="112">
        <f t="shared" si="18"/>
        <v>0</v>
      </c>
      <c r="T81" s="113">
        <f t="shared" si="17"/>
        <v>3.375</v>
      </c>
      <c r="U81" s="114">
        <f t="shared" si="19"/>
        <v>0</v>
      </c>
    </row>
    <row r="82" spans="1:21" s="49" customFormat="1" ht="16.75" x14ac:dyDescent="0.55000000000000004">
      <c r="A82" s="59" t="s">
        <v>395</v>
      </c>
      <c r="B82"/>
      <c r="C82" s="123"/>
      <c r="D82" s="60">
        <f t="array" ref="D82">_xlfn.IFS(Q82="9x9",C82/24,Q82="11x11",C82/15,Q82="Ø 12",C82/12,Q82="Ø 13",C82/12,Q82="Ø 14",C82/11,Q82="Ø 15",C82/9,Q82="Ø 17",C82/7,Q82="Ø 19",C82/6,Q82="Ø 21",C82/4,Q82="Ø 27",C82,Q82="Ø 22",C82/4,Q82="Ø 26",C82/2)</f>
        <v>0</v>
      </c>
      <c r="E82" s="61" t="s">
        <v>69</v>
      </c>
      <c r="F82" s="62"/>
      <c r="G82" s="120" t="s">
        <v>396</v>
      </c>
      <c r="H82" s="63" t="s">
        <v>353</v>
      </c>
      <c r="I82" s="64" t="s">
        <v>63</v>
      </c>
      <c r="J82" s="65" t="s">
        <v>210</v>
      </c>
      <c r="K82" s="65" t="s">
        <v>397</v>
      </c>
      <c r="L82" s="65" t="s">
        <v>135</v>
      </c>
      <c r="M82" s="66" t="s">
        <v>232</v>
      </c>
      <c r="N82" s="65" t="s">
        <v>354</v>
      </c>
      <c r="O82" s="67">
        <v>6</v>
      </c>
      <c r="P82" s="68" t="s">
        <v>77</v>
      </c>
      <c r="Q82" s="66" t="s">
        <v>78</v>
      </c>
      <c r="R82" s="69">
        <v>1350</v>
      </c>
      <c r="S82" s="70">
        <f t="shared" si="18"/>
        <v>0</v>
      </c>
      <c r="T82" s="71">
        <f t="shared" si="17"/>
        <v>3.375</v>
      </c>
      <c r="U82" s="72">
        <f t="shared" si="19"/>
        <v>0</v>
      </c>
    </row>
    <row r="83" spans="1:21" s="49" customFormat="1" ht="16.75" x14ac:dyDescent="0.55000000000000004">
      <c r="A83" s="101" t="s">
        <v>398</v>
      </c>
      <c r="B83"/>
      <c r="C83" s="123"/>
      <c r="D83" s="102">
        <f t="array" ref="D83">_xlfn.IFS(Q83="9x9",C83/24,Q83="11x11",C83/15,Q83="Ø 12",C83/12,Q83="Ø 13",C83/12,Q83="Ø 14",C83/11,Q83="Ø 15",C83/9,Q83="Ø 17",C83/7,Q83="Ø 19",C83/6,Q83="Ø 21",C83/4,Q83="Ø 27",C83,Q83="Ø 22",C83/4,Q83="Ø 26",C83/2)</f>
        <v>0</v>
      </c>
      <c r="E83" s="103" t="s">
        <v>69</v>
      </c>
      <c r="F83" s="104"/>
      <c r="G83" s="121" t="s">
        <v>399</v>
      </c>
      <c r="H83" s="105" t="s">
        <v>353</v>
      </c>
      <c r="I83" s="106" t="s">
        <v>106</v>
      </c>
      <c r="J83" s="107" t="s">
        <v>210</v>
      </c>
      <c r="K83" s="107" t="s">
        <v>117</v>
      </c>
      <c r="L83" s="107" t="s">
        <v>112</v>
      </c>
      <c r="M83" s="108" t="s">
        <v>127</v>
      </c>
      <c r="N83" s="107" t="s">
        <v>354</v>
      </c>
      <c r="O83" s="109">
        <v>6</v>
      </c>
      <c r="P83" s="110" t="s">
        <v>77</v>
      </c>
      <c r="Q83" s="108" t="s">
        <v>78</v>
      </c>
      <c r="R83" s="111">
        <v>1350</v>
      </c>
      <c r="S83" s="112">
        <f t="shared" si="18"/>
        <v>0</v>
      </c>
      <c r="T83" s="113">
        <f t="shared" si="17"/>
        <v>3.375</v>
      </c>
      <c r="U83" s="114">
        <f t="shared" si="19"/>
        <v>0</v>
      </c>
    </row>
    <row r="84" spans="1:21" s="49" customFormat="1" ht="16.75" x14ac:dyDescent="0.55000000000000004">
      <c r="A84" s="59" t="s">
        <v>400</v>
      </c>
      <c r="B84"/>
      <c r="C84" s="123"/>
      <c r="D84" s="60">
        <f t="array" ref="D84">_xlfn.IFS(Q84="9x9",C84/24,Q84="11x11",C84/15,Q84="Ø 12",C84/12,Q84="Ø 13",C84/12,Q84="Ø 14",C84/11,Q84="Ø 15",C84/9,Q84="Ø 17",C84/7,Q84="Ø 19",C84/6,Q84="Ø 21",C84/4,Q84="Ø 27",C84,Q84="Ø 22",C84/4,Q84="Ø 26",C84/2)</f>
        <v>0</v>
      </c>
      <c r="E84" s="61" t="s">
        <v>69</v>
      </c>
      <c r="F84" s="62"/>
      <c r="G84" s="120" t="s">
        <v>401</v>
      </c>
      <c r="H84" s="63" t="s">
        <v>353</v>
      </c>
      <c r="I84" s="64" t="s">
        <v>106</v>
      </c>
      <c r="J84" s="65" t="s">
        <v>210</v>
      </c>
      <c r="K84" s="65" t="s">
        <v>133</v>
      </c>
      <c r="L84" s="65" t="s">
        <v>112</v>
      </c>
      <c r="M84" s="66" t="s">
        <v>127</v>
      </c>
      <c r="N84" s="65" t="s">
        <v>354</v>
      </c>
      <c r="O84" s="67">
        <v>6</v>
      </c>
      <c r="P84" s="68" t="s">
        <v>77</v>
      </c>
      <c r="Q84" s="66" t="s">
        <v>78</v>
      </c>
      <c r="R84" s="69">
        <v>1350</v>
      </c>
      <c r="S84" s="70">
        <f t="shared" si="18"/>
        <v>0</v>
      </c>
      <c r="T84" s="71">
        <f t="shared" si="17"/>
        <v>3.375</v>
      </c>
      <c r="U84" s="72">
        <f t="shared" si="19"/>
        <v>0</v>
      </c>
    </row>
    <row r="85" spans="1:21" s="49" customFormat="1" ht="16.75" x14ac:dyDescent="0.55000000000000004">
      <c r="A85" s="101" t="s">
        <v>402</v>
      </c>
      <c r="B85"/>
      <c r="C85" s="123"/>
      <c r="D85" s="102">
        <f t="array" ref="D85">_xlfn.IFS(Q85="9x9",C85/24,Q85="11x11",C85/15,Q85="Ø 12",C85/12,Q85="Ø 13",C85/12,Q85="Ø 14",C85/11,Q85="Ø 15",C85/9,Q85="Ø 17",C85/7,Q85="Ø 19",C85/6,Q85="Ø 21",C85/4,Q85="Ø 27",C85,Q85="Ø 22",C85/4,Q85="Ø 26",C85/2)</f>
        <v>0</v>
      </c>
      <c r="E85" s="103" t="s">
        <v>69</v>
      </c>
      <c r="F85" s="104"/>
      <c r="G85" s="121" t="s">
        <v>403</v>
      </c>
      <c r="H85" s="105" t="s">
        <v>353</v>
      </c>
      <c r="I85" s="106" t="s">
        <v>106</v>
      </c>
      <c r="J85" s="107" t="s">
        <v>210</v>
      </c>
      <c r="K85" s="107" t="s">
        <v>125</v>
      </c>
      <c r="L85" s="107" t="s">
        <v>248</v>
      </c>
      <c r="M85" s="108" t="s">
        <v>127</v>
      </c>
      <c r="N85" s="107" t="s">
        <v>354</v>
      </c>
      <c r="O85" s="109">
        <v>6</v>
      </c>
      <c r="P85" s="110" t="s">
        <v>77</v>
      </c>
      <c r="Q85" s="108" t="s">
        <v>78</v>
      </c>
      <c r="R85" s="111">
        <v>1350</v>
      </c>
      <c r="S85" s="112">
        <f t="shared" si="18"/>
        <v>0</v>
      </c>
      <c r="T85" s="113">
        <f t="shared" si="17"/>
        <v>3.375</v>
      </c>
      <c r="U85" s="114">
        <f t="shared" si="19"/>
        <v>0</v>
      </c>
    </row>
    <row r="86" spans="1:21" s="49" customFormat="1" ht="16.75" x14ac:dyDescent="0.55000000000000004">
      <c r="A86" s="59" t="s">
        <v>404</v>
      </c>
      <c r="B86"/>
      <c r="C86" s="123"/>
      <c r="D86" s="60">
        <f t="array" ref="D86">_xlfn.IFS(Q86="9x9",C86/24,Q86="11x11",C86/15,Q86="Ø 12",C86/12,Q86="Ø 13",C86/12,Q86="Ø 14",C86/11,Q86="Ø 15",C86/9,Q86="Ø 17",C86/7,Q86="Ø 19",C86/6,Q86="Ø 21",C86/4,Q86="Ø 27",C86,Q86="Ø 22",C86/4,Q86="Ø 26",C86/2)</f>
        <v>0</v>
      </c>
      <c r="E86" s="61" t="s">
        <v>69</v>
      </c>
      <c r="F86" s="62"/>
      <c r="G86" s="120" t="s">
        <v>405</v>
      </c>
      <c r="H86" s="63" t="s">
        <v>353</v>
      </c>
      <c r="I86" s="64" t="s">
        <v>106</v>
      </c>
      <c r="J86" s="65" t="s">
        <v>210</v>
      </c>
      <c r="K86" s="65" t="s">
        <v>107</v>
      </c>
      <c r="L86" s="65" t="s">
        <v>135</v>
      </c>
      <c r="M86" s="66" t="s">
        <v>96</v>
      </c>
      <c r="N86" s="65" t="s">
        <v>354</v>
      </c>
      <c r="O86" s="67">
        <v>6</v>
      </c>
      <c r="P86" s="68" t="s">
        <v>77</v>
      </c>
      <c r="Q86" s="66" t="s">
        <v>78</v>
      </c>
      <c r="R86" s="69">
        <v>1350</v>
      </c>
      <c r="S86" s="70">
        <f t="shared" si="18"/>
        <v>0</v>
      </c>
      <c r="T86" s="71">
        <f t="shared" si="17"/>
        <v>3.375</v>
      </c>
      <c r="U86" s="72">
        <f t="shared" si="19"/>
        <v>0</v>
      </c>
    </row>
    <row r="87" spans="1:21" s="49" customFormat="1" ht="16.75" x14ac:dyDescent="0.55000000000000004">
      <c r="A87" s="101" t="s">
        <v>406</v>
      </c>
      <c r="B87"/>
      <c r="C87" s="123"/>
      <c r="D87" s="102">
        <f t="array" ref="D87">_xlfn.IFS(Q87="9x9",C87/24,Q87="11x11",C87/15,Q87="Ø 12",C87/12,Q87="Ø 13",C87/12,Q87="Ø 14",C87/11,Q87="Ø 15",C87/9,Q87="Ø 17",C87/7,Q87="Ø 19",C87/6,Q87="Ø 21",C87/4,Q87="Ø 27",C87,Q87="Ø 22",C87/4,Q87="Ø 26",C87/2)</f>
        <v>0</v>
      </c>
      <c r="E87" s="103" t="s">
        <v>69</v>
      </c>
      <c r="F87" s="104"/>
      <c r="G87" s="121" t="s">
        <v>407</v>
      </c>
      <c r="H87" s="105" t="s">
        <v>353</v>
      </c>
      <c r="I87" s="106" t="s">
        <v>106</v>
      </c>
      <c r="J87" s="107" t="s">
        <v>210</v>
      </c>
      <c r="K87" s="107" t="s">
        <v>117</v>
      </c>
      <c r="L87" s="107" t="s">
        <v>174</v>
      </c>
      <c r="M87" s="108" t="s">
        <v>232</v>
      </c>
      <c r="N87" s="107" t="s">
        <v>354</v>
      </c>
      <c r="O87" s="109">
        <v>6</v>
      </c>
      <c r="P87" s="110" t="s">
        <v>77</v>
      </c>
      <c r="Q87" s="108" t="s">
        <v>78</v>
      </c>
      <c r="R87" s="111">
        <v>1350</v>
      </c>
      <c r="S87" s="112">
        <f t="shared" si="18"/>
        <v>0</v>
      </c>
      <c r="T87" s="113">
        <f t="shared" si="17"/>
        <v>3.375</v>
      </c>
      <c r="U87" s="114">
        <f t="shared" si="19"/>
        <v>0</v>
      </c>
    </row>
    <row r="88" spans="1:21" s="49" customFormat="1" ht="16.75" x14ac:dyDescent="0.55000000000000004">
      <c r="A88" s="59" t="s">
        <v>408</v>
      </c>
      <c r="B88"/>
      <c r="C88" s="123"/>
      <c r="D88" s="60">
        <f t="array" ref="D88">_xlfn.IFS(Q88="9x9",C88/24,Q88="11x11",C88/15,Q88="Ø 12",C88/12,Q88="Ø 13",C88/12,Q88="Ø 14",C88/11,Q88="Ø 15",C88/9,Q88="Ø 17",C88/7,Q88="Ø 19",C88/6,Q88="Ø 21",C88/4,Q88="Ø 27",C88,Q88="Ø 22",C88/4,Q88="Ø 26",C88/2)</f>
        <v>0</v>
      </c>
      <c r="E88" s="61"/>
      <c r="F88" s="62"/>
      <c r="G88" s="120" t="s">
        <v>409</v>
      </c>
      <c r="H88" s="63" t="s">
        <v>353</v>
      </c>
      <c r="I88" s="64" t="s">
        <v>106</v>
      </c>
      <c r="J88" s="65" t="s">
        <v>210</v>
      </c>
      <c r="K88" s="65" t="s">
        <v>133</v>
      </c>
      <c r="L88" s="65" t="s">
        <v>246</v>
      </c>
      <c r="M88" s="66" t="s">
        <v>390</v>
      </c>
      <c r="N88" s="65" t="s">
        <v>354</v>
      </c>
      <c r="O88" s="67">
        <v>6</v>
      </c>
      <c r="P88" s="68" t="s">
        <v>77</v>
      </c>
      <c r="Q88" s="66" t="s">
        <v>78</v>
      </c>
      <c r="R88" s="69">
        <v>1350</v>
      </c>
      <c r="S88" s="70">
        <f t="shared" si="18"/>
        <v>0</v>
      </c>
      <c r="T88" s="71">
        <f t="shared" si="17"/>
        <v>3.375</v>
      </c>
      <c r="U88" s="72">
        <f t="shared" si="19"/>
        <v>0</v>
      </c>
    </row>
    <row r="89" spans="1:21" s="49" customFormat="1" ht="16.75" x14ac:dyDescent="0.55000000000000004">
      <c r="A89" s="101" t="s">
        <v>410</v>
      </c>
      <c r="B89"/>
      <c r="C89" s="123"/>
      <c r="D89" s="102">
        <f t="array" ref="D89">_xlfn.IFS(Q89="9x9",C89/24,Q89="11x11",C89/15,Q89="Ø 12",C89/12,Q89="Ø 13",C89/12,Q89="Ø 14",C89/11,Q89="Ø 15",C89/9,Q89="Ø 17",C89/7,Q89="Ø 19",C89/6,Q89="Ø 21",C89/4,Q89="Ø 27",C89,Q89="Ø 22",C89/4,Q89="Ø 26",C89/2)</f>
        <v>0</v>
      </c>
      <c r="E89" s="103" t="s">
        <v>69</v>
      </c>
      <c r="F89" s="104"/>
      <c r="G89" s="121" t="s">
        <v>411</v>
      </c>
      <c r="H89" s="105" t="s">
        <v>353</v>
      </c>
      <c r="I89" s="106" t="s">
        <v>106</v>
      </c>
      <c r="J89" s="107" t="s">
        <v>210</v>
      </c>
      <c r="K89" s="107" t="s">
        <v>133</v>
      </c>
      <c r="L89" s="107" t="s">
        <v>119</v>
      </c>
      <c r="M89" s="108" t="s">
        <v>412</v>
      </c>
      <c r="N89" s="107" t="s">
        <v>354</v>
      </c>
      <c r="O89" s="109">
        <v>6</v>
      </c>
      <c r="P89" s="110" t="s">
        <v>77</v>
      </c>
      <c r="Q89" s="108" t="s">
        <v>78</v>
      </c>
      <c r="R89" s="111">
        <v>1350</v>
      </c>
      <c r="S89" s="112">
        <f t="shared" si="18"/>
        <v>0</v>
      </c>
      <c r="T89" s="113">
        <f t="shared" si="17"/>
        <v>3.375</v>
      </c>
      <c r="U89" s="114">
        <f t="shared" si="19"/>
        <v>0</v>
      </c>
    </row>
    <row r="90" spans="1:21" s="49" customFormat="1" ht="16.75" x14ac:dyDescent="0.55000000000000004">
      <c r="A90" s="59" t="s">
        <v>413</v>
      </c>
      <c r="B90"/>
      <c r="C90" s="123"/>
      <c r="D90" s="60">
        <f t="array" ref="D90">_xlfn.IFS(Q90="9x9",C90/24,Q90="11x11",C90/15,Q90="Ø 12",C90/12,Q90="Ø 13",C90/12,Q90="Ø 14",C90/11,Q90="Ø 15",C90/9,Q90="Ø 17",C90/7,Q90="Ø 19",C90/6,Q90="Ø 21",C90/4,Q90="Ø 27",C90,Q90="Ø 22",C90/4,Q90="Ø 26",C90/2)</f>
        <v>0</v>
      </c>
      <c r="E90" s="61" t="s">
        <v>69</v>
      </c>
      <c r="F90" s="62"/>
      <c r="G90" s="120" t="s">
        <v>414</v>
      </c>
      <c r="H90" s="63" t="s">
        <v>353</v>
      </c>
      <c r="I90" s="64" t="s">
        <v>106</v>
      </c>
      <c r="J90" s="65" t="s">
        <v>210</v>
      </c>
      <c r="K90" s="65" t="s">
        <v>133</v>
      </c>
      <c r="L90" s="65" t="s">
        <v>65</v>
      </c>
      <c r="M90" s="66" t="s">
        <v>96</v>
      </c>
      <c r="N90" s="65" t="s">
        <v>354</v>
      </c>
      <c r="O90" s="67">
        <v>6</v>
      </c>
      <c r="P90" s="68" t="s">
        <v>77</v>
      </c>
      <c r="Q90" s="66" t="s">
        <v>78</v>
      </c>
      <c r="R90" s="69">
        <v>1350</v>
      </c>
      <c r="S90" s="70">
        <f t="shared" si="18"/>
        <v>0</v>
      </c>
      <c r="T90" s="71">
        <f t="shared" si="17"/>
        <v>3.375</v>
      </c>
      <c r="U90" s="72">
        <f t="shared" si="19"/>
        <v>0</v>
      </c>
    </row>
    <row r="91" spans="1:21" s="49" customFormat="1" ht="16.75" x14ac:dyDescent="0.55000000000000004">
      <c r="A91" s="101" t="s">
        <v>415</v>
      </c>
      <c r="B91"/>
      <c r="C91" s="123"/>
      <c r="D91" s="102">
        <f t="array" ref="D91">_xlfn.IFS(Q91="9x9",C91/24,Q91="11x11",C91/15,Q91="Ø 12",C91/12,Q91="Ø 13",C91/12,Q91="Ø 14",C91/11,Q91="Ø 15",C91/9,Q91="Ø 17",C91/7,Q91="Ø 19",C91/6,Q91="Ø 21",C91/4,Q91="Ø 27",C91,Q91="Ø 22",C91/4,Q91="Ø 26",C91/2)</f>
        <v>0</v>
      </c>
      <c r="E91" s="103" t="s">
        <v>69</v>
      </c>
      <c r="F91" s="104"/>
      <c r="G91" s="121" t="s">
        <v>416</v>
      </c>
      <c r="H91" s="105" t="s">
        <v>353</v>
      </c>
      <c r="I91" s="106" t="s">
        <v>106</v>
      </c>
      <c r="J91" s="107" t="s">
        <v>210</v>
      </c>
      <c r="K91" s="107" t="s">
        <v>133</v>
      </c>
      <c r="L91" s="107" t="s">
        <v>135</v>
      </c>
      <c r="M91" s="108" t="s">
        <v>89</v>
      </c>
      <c r="N91" s="107" t="s">
        <v>354</v>
      </c>
      <c r="O91" s="109">
        <v>6</v>
      </c>
      <c r="P91" s="110" t="s">
        <v>77</v>
      </c>
      <c r="Q91" s="108" t="s">
        <v>78</v>
      </c>
      <c r="R91" s="111">
        <v>1350</v>
      </c>
      <c r="S91" s="112">
        <f t="shared" si="18"/>
        <v>0</v>
      </c>
      <c r="T91" s="113">
        <f t="shared" si="17"/>
        <v>3.375</v>
      </c>
      <c r="U91" s="114">
        <f t="shared" si="19"/>
        <v>0</v>
      </c>
    </row>
    <row r="92" spans="1:21" s="49" customFormat="1" ht="16.75" x14ac:dyDescent="0.55000000000000004">
      <c r="A92" s="59" t="s">
        <v>417</v>
      </c>
      <c r="B92"/>
      <c r="C92" s="123"/>
      <c r="D92" s="60">
        <f t="array" ref="D92">_xlfn.IFS(Q92="9x9",C92/24,Q92="11x11",C92/15,Q92="Ø 12",C92/12,Q92="Ø 13",C92/12,Q92="Ø 14",C92/11,Q92="Ø 15",C92/9,Q92="Ø 17",C92/7,Q92="Ø 19",C92/6,Q92="Ø 21",C92/4,Q92="Ø 27",C92,Q92="Ø 22",C92/4,Q92="Ø 26",C92/2)</f>
        <v>0</v>
      </c>
      <c r="E92" s="61" t="s">
        <v>69</v>
      </c>
      <c r="F92" s="62"/>
      <c r="G92" s="120" t="s">
        <v>418</v>
      </c>
      <c r="H92" s="63" t="s">
        <v>353</v>
      </c>
      <c r="I92" s="64" t="s">
        <v>63</v>
      </c>
      <c r="J92" s="65" t="s">
        <v>210</v>
      </c>
      <c r="K92" s="65" t="s">
        <v>107</v>
      </c>
      <c r="L92" s="65" t="s">
        <v>65</v>
      </c>
      <c r="M92" s="66" t="s">
        <v>419</v>
      </c>
      <c r="N92" s="65" t="s">
        <v>354</v>
      </c>
      <c r="O92" s="67">
        <v>6</v>
      </c>
      <c r="P92" s="68" t="s">
        <v>77</v>
      </c>
      <c r="Q92" s="66" t="s">
        <v>78</v>
      </c>
      <c r="R92" s="69">
        <v>1350</v>
      </c>
      <c r="S92" s="70">
        <f t="shared" si="18"/>
        <v>0</v>
      </c>
      <c r="T92" s="71">
        <f t="shared" si="17"/>
        <v>3.375</v>
      </c>
      <c r="U92" s="72">
        <f t="shared" si="19"/>
        <v>0</v>
      </c>
    </row>
    <row r="93" spans="1:21" s="49" customFormat="1" ht="16.75" x14ac:dyDescent="0.55000000000000004">
      <c r="A93" s="101" t="s">
        <v>420</v>
      </c>
      <c r="B93"/>
      <c r="C93" s="123"/>
      <c r="D93" s="102">
        <f t="array" ref="D93">_xlfn.IFS(Q93="9x9",C93/24,Q93="11x11",C93/15,Q93="Ø 12",C93/12,Q93="Ø 13",C93/12,Q93="Ø 14",C93/11,Q93="Ø 15",C93/9,Q93="Ø 17",C93/7,Q93="Ø 19",C93/6,Q93="Ø 21",C93/4,Q93="Ø 27",C93,Q93="Ø 22",C93/4,Q93="Ø 26",C93/2)</f>
        <v>0</v>
      </c>
      <c r="E93" s="103" t="s">
        <v>69</v>
      </c>
      <c r="F93" s="104"/>
      <c r="G93" s="121" t="s">
        <v>421</v>
      </c>
      <c r="H93" s="105" t="s">
        <v>353</v>
      </c>
      <c r="I93" s="106" t="s">
        <v>106</v>
      </c>
      <c r="J93" s="107" t="s">
        <v>210</v>
      </c>
      <c r="K93" s="107" t="s">
        <v>107</v>
      </c>
      <c r="L93" s="107" t="s">
        <v>246</v>
      </c>
      <c r="M93" s="108" t="s">
        <v>422</v>
      </c>
      <c r="N93" s="107" t="s">
        <v>354</v>
      </c>
      <c r="O93" s="109">
        <v>6</v>
      </c>
      <c r="P93" s="110" t="s">
        <v>77</v>
      </c>
      <c r="Q93" s="108" t="s">
        <v>78</v>
      </c>
      <c r="R93" s="111">
        <v>1350</v>
      </c>
      <c r="S93" s="112">
        <f t="shared" si="18"/>
        <v>0</v>
      </c>
      <c r="T93" s="113">
        <f t="shared" si="17"/>
        <v>3.375</v>
      </c>
      <c r="U93" s="114">
        <f t="shared" si="19"/>
        <v>0</v>
      </c>
    </row>
    <row r="94" spans="1:21" s="49" customFormat="1" ht="16.75" x14ac:dyDescent="0.55000000000000004">
      <c r="A94" s="59" t="s">
        <v>423</v>
      </c>
      <c r="B94"/>
      <c r="C94" s="123"/>
      <c r="D94" s="60">
        <f t="array" ref="D94">_xlfn.IFS(Q94="9x9",C94/24,Q94="11x11",C94/15,Q94="Ø 12",C94/12,Q94="Ø 13",C94/12,Q94="Ø 14",C94/11,Q94="Ø 15",C94/9,Q94="Ø 17",C94/7,Q94="Ø 19",C94/6,Q94="Ø 21",C94/4,Q94="Ø 27",C94,Q94="Ø 22",C94/4,Q94="Ø 26",C94/2)</f>
        <v>0</v>
      </c>
      <c r="E94" s="61" t="s">
        <v>69</v>
      </c>
      <c r="F94" s="62"/>
      <c r="G94" s="120" t="s">
        <v>424</v>
      </c>
      <c r="H94" s="63" t="s">
        <v>353</v>
      </c>
      <c r="I94" s="64" t="s">
        <v>63</v>
      </c>
      <c r="J94" s="65" t="s">
        <v>210</v>
      </c>
      <c r="K94" s="65" t="s">
        <v>117</v>
      </c>
      <c r="L94" s="65" t="s">
        <v>65</v>
      </c>
      <c r="M94" s="66" t="s">
        <v>181</v>
      </c>
      <c r="N94" s="65" t="s">
        <v>354</v>
      </c>
      <c r="O94" s="67">
        <v>6</v>
      </c>
      <c r="P94" s="68" t="s">
        <v>77</v>
      </c>
      <c r="Q94" s="66" t="s">
        <v>78</v>
      </c>
      <c r="R94" s="69">
        <v>1350</v>
      </c>
      <c r="S94" s="70">
        <f t="shared" si="18"/>
        <v>0</v>
      </c>
      <c r="T94" s="71">
        <f t="shared" ref="T94:T101" si="20">R94/400</f>
        <v>3.375</v>
      </c>
      <c r="U94" s="72">
        <f t="shared" si="19"/>
        <v>0</v>
      </c>
    </row>
    <row r="95" spans="1:21" s="49" customFormat="1" ht="16.75" x14ac:dyDescent="0.55000000000000004">
      <c r="A95" s="101" t="s">
        <v>425</v>
      </c>
      <c r="B95"/>
      <c r="C95" s="123"/>
      <c r="D95" s="102">
        <f t="array" ref="D95">_xlfn.IFS(Q95="9x9",C95/24,Q95="11x11",C95/15,Q95="Ø 12",C95/12,Q95="Ø 13",C95/12,Q95="Ø 14",C95/11,Q95="Ø 15",C95/9,Q95="Ø 17",C95/7,Q95="Ø 19",C95/6,Q95="Ø 21",C95/4,Q95="Ø 27",C95,Q95="Ø 22",C95/4,Q95="Ø 26",C95/2)</f>
        <v>0</v>
      </c>
      <c r="E95" s="103" t="s">
        <v>97</v>
      </c>
      <c r="F95" s="104"/>
      <c r="G95" s="105" t="s">
        <v>426</v>
      </c>
      <c r="H95" s="105" t="s">
        <v>427</v>
      </c>
      <c r="I95" s="106" t="s">
        <v>101</v>
      </c>
      <c r="J95" s="107" t="s">
        <v>210</v>
      </c>
      <c r="K95" s="107" t="s">
        <v>85</v>
      </c>
      <c r="L95" s="107" t="s">
        <v>112</v>
      </c>
      <c r="M95" s="108" t="s">
        <v>100</v>
      </c>
      <c r="N95" s="107" t="s">
        <v>354</v>
      </c>
      <c r="O95" s="109">
        <v>6</v>
      </c>
      <c r="P95" s="110" t="s">
        <v>77</v>
      </c>
      <c r="Q95" s="108" t="s">
        <v>81</v>
      </c>
      <c r="R95" s="111">
        <v>620</v>
      </c>
      <c r="S95" s="112">
        <f t="shared" si="18"/>
        <v>0</v>
      </c>
      <c r="T95" s="113">
        <f t="shared" si="20"/>
        <v>1.55</v>
      </c>
      <c r="U95" s="114">
        <f t="shared" si="19"/>
        <v>0</v>
      </c>
    </row>
    <row r="96" spans="1:21" s="49" customFormat="1" ht="16.75" x14ac:dyDescent="0.55000000000000004">
      <c r="A96" s="59" t="s">
        <v>428</v>
      </c>
      <c r="B96"/>
      <c r="C96" s="123"/>
      <c r="D96" s="60">
        <f t="array" ref="D96">_xlfn.IFS(Q96="9x9",C96/24,Q96="11x11",C96/15,Q96="Ø 12",C96/12,Q96="Ø 13",C96/12,Q96="Ø 14",C96/11,Q96="Ø 15",C96/9,Q96="Ø 17",C96/7,Q96="Ø 19",C96/6,Q96="Ø 21",C96/4,Q96="Ø 27",C96,Q96="Ø 22",C96/4,Q96="Ø 26",C96/2)</f>
        <v>0</v>
      </c>
      <c r="E96" s="61" t="s">
        <v>97</v>
      </c>
      <c r="F96" s="62"/>
      <c r="G96" s="120" t="s">
        <v>426</v>
      </c>
      <c r="H96" s="63" t="s">
        <v>427</v>
      </c>
      <c r="I96" s="64" t="s">
        <v>101</v>
      </c>
      <c r="J96" s="65" t="s">
        <v>210</v>
      </c>
      <c r="K96" s="65" t="s">
        <v>85</v>
      </c>
      <c r="L96" s="65" t="s">
        <v>112</v>
      </c>
      <c r="M96" s="66" t="s">
        <v>100</v>
      </c>
      <c r="N96" s="65" t="s">
        <v>354</v>
      </c>
      <c r="O96" s="67">
        <v>6</v>
      </c>
      <c r="P96" s="68" t="s">
        <v>77</v>
      </c>
      <c r="Q96" s="66" t="s">
        <v>78</v>
      </c>
      <c r="R96" s="69">
        <v>840</v>
      </c>
      <c r="S96" s="70">
        <f t="shared" si="18"/>
        <v>0</v>
      </c>
      <c r="T96" s="71">
        <f t="shared" si="20"/>
        <v>2.1</v>
      </c>
      <c r="U96" s="72">
        <f t="shared" si="19"/>
        <v>0</v>
      </c>
    </row>
    <row r="97" spans="1:21" s="49" customFormat="1" ht="16.75" x14ac:dyDescent="0.55000000000000004">
      <c r="A97" s="101" t="s">
        <v>429</v>
      </c>
      <c r="B97"/>
      <c r="C97" s="123"/>
      <c r="D97" s="102">
        <f t="array" ref="D97">_xlfn.IFS(Q97="9x9",C97/24,Q97="11x11",C97/15,Q97="Ø 12",C97/12,Q97="Ø 13",C97/12,Q97="Ø 14",C97/11,Q97="Ø 15",C97/9,Q97="Ø 17",C97/7,Q97="Ø 19",C97/6,Q97="Ø 21",C97/4,Q97="Ø 27",C97,Q97="Ø 22",C97/4,Q97="Ø 26",C97/2)</f>
        <v>0</v>
      </c>
      <c r="E97" s="103" t="s">
        <v>69</v>
      </c>
      <c r="F97" s="104"/>
      <c r="G97" s="121" t="s">
        <v>430</v>
      </c>
      <c r="H97" s="105" t="s">
        <v>431</v>
      </c>
      <c r="I97" s="106" t="s">
        <v>106</v>
      </c>
      <c r="J97" s="107" t="s">
        <v>210</v>
      </c>
      <c r="K97" s="107" t="s">
        <v>107</v>
      </c>
      <c r="L97" s="107" t="s">
        <v>135</v>
      </c>
      <c r="M97" s="108" t="s">
        <v>94</v>
      </c>
      <c r="N97" s="107" t="s">
        <v>354</v>
      </c>
      <c r="O97" s="109">
        <v>6</v>
      </c>
      <c r="P97" s="110" t="s">
        <v>77</v>
      </c>
      <c r="Q97" s="108" t="s">
        <v>78</v>
      </c>
      <c r="R97" s="111">
        <v>1350</v>
      </c>
      <c r="S97" s="112">
        <f t="shared" si="18"/>
        <v>0</v>
      </c>
      <c r="T97" s="113">
        <f t="shared" si="20"/>
        <v>3.375</v>
      </c>
      <c r="U97" s="114">
        <f t="shared" si="19"/>
        <v>0</v>
      </c>
    </row>
    <row r="98" spans="1:21" s="49" customFormat="1" ht="16.75" x14ac:dyDescent="0.55000000000000004">
      <c r="A98" s="59" t="s">
        <v>433</v>
      </c>
      <c r="B98"/>
      <c r="C98" s="123"/>
      <c r="D98" s="60">
        <f t="array" ref="D98">_xlfn.IFS(Q98="9x9",C98/24,Q98="11x11",C98/15,Q98="Ø 12",C98/12,Q98="Ø 13",C98/12,Q98="Ø 14",C98/11,Q98="Ø 15",C98/9,Q98="Ø 17",C98/7,Q98="Ø 19",C98/6,Q98="Ø 21",C98/4,Q98="Ø 27",C98,Q98="Ø 22",C98/4,Q98="Ø 26",C98/2)</f>
        <v>0</v>
      </c>
      <c r="E98" s="61" t="s">
        <v>69</v>
      </c>
      <c r="F98" s="62"/>
      <c r="G98" s="120" t="s">
        <v>434</v>
      </c>
      <c r="H98" s="63" t="s">
        <v>431</v>
      </c>
      <c r="I98" s="64" t="s">
        <v>106</v>
      </c>
      <c r="J98" s="65" t="s">
        <v>210</v>
      </c>
      <c r="K98" s="65" t="s">
        <v>107</v>
      </c>
      <c r="L98" s="65" t="s">
        <v>135</v>
      </c>
      <c r="M98" s="66" t="s">
        <v>435</v>
      </c>
      <c r="N98" s="65" t="s">
        <v>354</v>
      </c>
      <c r="O98" s="67">
        <v>6</v>
      </c>
      <c r="P98" s="68" t="s">
        <v>77</v>
      </c>
      <c r="Q98" s="66" t="s">
        <v>78</v>
      </c>
      <c r="R98" s="69">
        <v>1350</v>
      </c>
      <c r="S98" s="70">
        <f t="shared" si="18"/>
        <v>0</v>
      </c>
      <c r="T98" s="71">
        <f t="shared" si="20"/>
        <v>3.375</v>
      </c>
      <c r="U98" s="72">
        <f t="shared" si="19"/>
        <v>0</v>
      </c>
    </row>
    <row r="99" spans="1:21" s="49" customFormat="1" ht="16.75" x14ac:dyDescent="0.55000000000000004">
      <c r="A99" s="101" t="s">
        <v>436</v>
      </c>
      <c r="B99"/>
      <c r="C99" s="123"/>
      <c r="D99" s="102">
        <f t="array" ref="D99">_xlfn.IFS(Q99="9x9",C99/24,Q99="11x11",C99/15,Q99="Ø 12",C99/12,Q99="Ø 13",C99/12,Q99="Ø 14",C99/11,Q99="Ø 15",C99/9,Q99="Ø 17",C99/7,Q99="Ø 19",C99/6,Q99="Ø 21",C99/4,Q99="Ø 27",C99,Q99="Ø 22",C99/4,Q99="Ø 26",C99/2)</f>
        <v>0</v>
      </c>
      <c r="E99" s="103" t="s">
        <v>69</v>
      </c>
      <c r="F99" s="104"/>
      <c r="G99" s="121" t="s">
        <v>437</v>
      </c>
      <c r="H99" s="105" t="s">
        <v>431</v>
      </c>
      <c r="I99" s="106" t="s">
        <v>63</v>
      </c>
      <c r="J99" s="107" t="s">
        <v>210</v>
      </c>
      <c r="K99" s="107" t="s">
        <v>107</v>
      </c>
      <c r="L99" s="107" t="s">
        <v>65</v>
      </c>
      <c r="M99" s="108" t="s">
        <v>419</v>
      </c>
      <c r="N99" s="107" t="s">
        <v>354</v>
      </c>
      <c r="O99" s="109">
        <v>6</v>
      </c>
      <c r="P99" s="110" t="s">
        <v>77</v>
      </c>
      <c r="Q99" s="108" t="s">
        <v>78</v>
      </c>
      <c r="R99" s="111">
        <v>1350</v>
      </c>
      <c r="S99" s="112">
        <f t="shared" si="18"/>
        <v>0</v>
      </c>
      <c r="T99" s="113">
        <f t="shared" si="20"/>
        <v>3.375</v>
      </c>
      <c r="U99" s="114">
        <f t="shared" si="19"/>
        <v>0</v>
      </c>
    </row>
    <row r="100" spans="1:21" s="49" customFormat="1" ht="16.75" x14ac:dyDescent="0.55000000000000004">
      <c r="A100" s="59" t="s">
        <v>438</v>
      </c>
      <c r="B100"/>
      <c r="C100" s="123"/>
      <c r="D100" s="60">
        <f t="array" ref="D100">_xlfn.IFS(Q100="9x9",C100/24,Q100="11x11",C100/15,Q100="Ø 12",C100/12,Q100="Ø 13",C100/12,Q100="Ø 14",C100/11,Q100="Ø 15",C100/9,Q100="Ø 17",C100/7,Q100="Ø 19",C100/6,Q100="Ø 21",C100/4,Q100="Ø 27",C100,Q100="Ø 22",C100/4,Q100="Ø 26",C100/2)</f>
        <v>0</v>
      </c>
      <c r="E100" s="61" t="s">
        <v>69</v>
      </c>
      <c r="F100" s="62"/>
      <c r="G100" s="120" t="s">
        <v>439</v>
      </c>
      <c r="H100" s="63" t="s">
        <v>431</v>
      </c>
      <c r="I100" s="64" t="s">
        <v>63</v>
      </c>
      <c r="J100" s="65" t="s">
        <v>210</v>
      </c>
      <c r="K100" s="65" t="s">
        <v>85</v>
      </c>
      <c r="L100" s="65" t="s">
        <v>432</v>
      </c>
      <c r="M100" s="66" t="s">
        <v>422</v>
      </c>
      <c r="N100" s="65" t="s">
        <v>354</v>
      </c>
      <c r="O100" s="67">
        <v>6</v>
      </c>
      <c r="P100" s="68" t="s">
        <v>77</v>
      </c>
      <c r="Q100" s="66" t="s">
        <v>78</v>
      </c>
      <c r="R100" s="69">
        <v>1350</v>
      </c>
      <c r="S100" s="70">
        <f t="shared" si="18"/>
        <v>0</v>
      </c>
      <c r="T100" s="71">
        <f t="shared" si="20"/>
        <v>3.375</v>
      </c>
      <c r="U100" s="72">
        <f t="shared" si="19"/>
        <v>0</v>
      </c>
    </row>
    <row r="101" spans="1:21" s="49" customFormat="1" ht="16.75" x14ac:dyDescent="0.55000000000000004">
      <c r="A101" s="101" t="s">
        <v>442</v>
      </c>
      <c r="B101"/>
      <c r="C101" s="123"/>
      <c r="D101" s="102">
        <f t="array" ref="D101">_xlfn.IFS(Q101="9x9",C101/24,Q101="11x11",C101/15,Q101="Ø 12",C101/12,Q101="Ø 13",C101/12,Q101="Ø 14",C101/11,Q101="Ø 15",C101/9,Q101="Ø 17",C101/7,Q101="Ø 19",C101/6,Q101="Ø 21",C101/4,Q101="Ø 27",C101,Q101="Ø 22",C101/4,Q101="Ø 26",C101/2)</f>
        <v>0</v>
      </c>
      <c r="E101" s="103" t="s">
        <v>69</v>
      </c>
      <c r="F101" s="104"/>
      <c r="G101" s="121" t="s">
        <v>443</v>
      </c>
      <c r="H101" s="105" t="s">
        <v>440</v>
      </c>
      <c r="I101" s="106" t="s">
        <v>106</v>
      </c>
      <c r="J101" s="107" t="s">
        <v>210</v>
      </c>
      <c r="K101" s="107" t="s">
        <v>153</v>
      </c>
      <c r="L101" s="107" t="s">
        <v>147</v>
      </c>
      <c r="M101" s="108" t="s">
        <v>182</v>
      </c>
      <c r="N101" s="107" t="s">
        <v>441</v>
      </c>
      <c r="O101" s="109">
        <v>12</v>
      </c>
      <c r="P101" s="110" t="s">
        <v>121</v>
      </c>
      <c r="Q101" s="108" t="s">
        <v>68</v>
      </c>
      <c r="R101" s="111">
        <v>970</v>
      </c>
      <c r="S101" s="112">
        <f t="shared" si="18"/>
        <v>0</v>
      </c>
      <c r="T101" s="113">
        <f t="shared" si="20"/>
        <v>2.4249999999999998</v>
      </c>
      <c r="U101" s="114">
        <f t="shared" si="19"/>
        <v>0</v>
      </c>
    </row>
    <row r="102" spans="1:21" s="49" customFormat="1" ht="16.75" x14ac:dyDescent="0.55000000000000004">
      <c r="A102" s="101"/>
      <c r="B102"/>
      <c r="C102" s="123"/>
      <c r="D102" s="102">
        <f t="array" ref="D102">_xlfn.IFS(Q102="9x9",C102/24,Q102="11x11",C102/15,Q102="Ø 12",C102/12,Q102="Ø 13",C102/12,Q102="Ø 14",C102/11,Q102="Ø 15",C102/9,Q102="Ø 17",C102/7,Q102="Ø 19",C102/6,Q102="Ø 21",C102/4,Q102="Ø 27",C102,Q102="Ø 22",C102/4,Q102="Ø 26",C102/2)</f>
        <v>0</v>
      </c>
      <c r="E102" s="103"/>
      <c r="F102" s="104"/>
      <c r="G102" s="121" t="s">
        <v>728</v>
      </c>
      <c r="H102" s="105" t="s">
        <v>440</v>
      </c>
      <c r="I102" s="106" t="s">
        <v>106</v>
      </c>
      <c r="J102" s="107" t="s">
        <v>210</v>
      </c>
      <c r="K102" s="107" t="s">
        <v>153</v>
      </c>
      <c r="L102" s="107" t="s">
        <v>147</v>
      </c>
      <c r="M102" s="108" t="s">
        <v>179</v>
      </c>
      <c r="N102" s="107" t="s">
        <v>441</v>
      </c>
      <c r="O102" s="109">
        <v>12</v>
      </c>
      <c r="P102" s="110" t="s">
        <v>121</v>
      </c>
      <c r="Q102" s="108" t="s">
        <v>78</v>
      </c>
      <c r="R102" s="111">
        <v>970</v>
      </c>
      <c r="S102" s="112">
        <f t="shared" ref="S102" si="21">C102*R102</f>
        <v>0</v>
      </c>
      <c r="T102" s="113">
        <f t="shared" ref="T102" si="22">R102/400</f>
        <v>2.4249999999999998</v>
      </c>
      <c r="U102" s="114">
        <f t="shared" ref="U102" si="23">T102*C102</f>
        <v>0</v>
      </c>
    </row>
    <row r="103" spans="1:21" s="49" customFormat="1" ht="16.75" x14ac:dyDescent="0.55000000000000004">
      <c r="A103" s="59" t="s">
        <v>447</v>
      </c>
      <c r="B103"/>
      <c r="C103" s="123"/>
      <c r="D103" s="60">
        <f t="array" ref="D103">_xlfn.IFS(Q103="9x9",C103/24,Q103="11x11",C103/15,Q103="Ø 12",C103/12,Q103="Ø 13",C103/12,Q103="Ø 14",C103/11,Q103="Ø 15",C103/9,Q103="Ø 17",C103/7,Q103="Ø 19",C103/6,Q103="Ø 21",C103/4,Q103="Ø 27",C103,Q103="Ø 22",C103/4,Q103="Ø 26",C103/2)</f>
        <v>0</v>
      </c>
      <c r="E103" s="61"/>
      <c r="F103" s="62"/>
      <c r="G103" s="120" t="s">
        <v>446</v>
      </c>
      <c r="H103" s="63" t="s">
        <v>445</v>
      </c>
      <c r="I103" s="64" t="s">
        <v>70</v>
      </c>
      <c r="J103" s="65" t="s">
        <v>140</v>
      </c>
      <c r="K103" s="65" t="s">
        <v>249</v>
      </c>
      <c r="L103" s="65" t="s">
        <v>108</v>
      </c>
      <c r="M103" s="66" t="s">
        <v>96</v>
      </c>
      <c r="N103" s="65" t="s">
        <v>130</v>
      </c>
      <c r="O103" s="67">
        <v>6</v>
      </c>
      <c r="P103" s="68" t="s">
        <v>96</v>
      </c>
      <c r="Q103" s="66" t="s">
        <v>68</v>
      </c>
      <c r="R103" s="69">
        <v>1350</v>
      </c>
      <c r="S103" s="70">
        <f t="shared" si="18"/>
        <v>0</v>
      </c>
      <c r="T103" s="71">
        <f t="shared" ref="T103:T106" si="24">R103/400</f>
        <v>3.375</v>
      </c>
      <c r="U103" s="72">
        <f t="shared" si="19"/>
        <v>0</v>
      </c>
    </row>
    <row r="104" spans="1:21" s="49" customFormat="1" ht="16.75" x14ac:dyDescent="0.55000000000000004">
      <c r="A104" s="59"/>
      <c r="B104"/>
      <c r="C104" s="123"/>
      <c r="D104" s="60">
        <f t="array" ref="D104">_xlfn.IFS(Q104="9x9",C104/24,Q104="11x11",C104/15,Q104="Ø 12",C104/12,Q104="Ø 13",C104/12,Q104="Ø 14",C104/11,Q104="Ø 15",C104/9,Q104="Ø 17",C104/7,Q104="Ø 19",C104/6,Q104="Ø 21",C104/4,Q104="Ø 27",C104,Q104="Ø 22",C104/4,Q104="Ø 26",C104/2)</f>
        <v>0</v>
      </c>
      <c r="E104" s="61"/>
      <c r="F104" s="62"/>
      <c r="G104" s="120" t="s">
        <v>727</v>
      </c>
      <c r="H104" s="63" t="s">
        <v>445</v>
      </c>
      <c r="I104" s="64" t="s">
        <v>70</v>
      </c>
      <c r="J104" s="65" t="s">
        <v>140</v>
      </c>
      <c r="K104" s="65" t="s">
        <v>731</v>
      </c>
      <c r="L104" s="65" t="s">
        <v>108</v>
      </c>
      <c r="M104" s="66" t="s">
        <v>84</v>
      </c>
      <c r="N104" s="65" t="s">
        <v>66</v>
      </c>
      <c r="O104" s="67">
        <v>6</v>
      </c>
      <c r="P104" s="68" t="s">
        <v>77</v>
      </c>
      <c r="Q104" s="66" t="s">
        <v>78</v>
      </c>
      <c r="R104" s="69">
        <v>840</v>
      </c>
      <c r="S104" s="70">
        <v>0</v>
      </c>
      <c r="T104" s="71">
        <v>2.1</v>
      </c>
      <c r="U104" s="72">
        <v>0</v>
      </c>
    </row>
    <row r="105" spans="1:21" s="49" customFormat="1" ht="16.75" x14ac:dyDescent="0.55000000000000004">
      <c r="A105" s="101" t="s">
        <v>448</v>
      </c>
      <c r="B105"/>
      <c r="C105" s="123"/>
      <c r="D105" s="102">
        <f t="array" ref="D105">_xlfn.IFS(Q105="9x9",C105/24,Q105="11x11",C105/15,Q105="Ø 12",C105/12,Q105="Ø 13",C105/12,Q105="Ø 14",C105/11,Q105="Ø 15",C105/9,Q105="Ø 17",C105/7,Q105="Ø 19",C105/6,Q105="Ø 21",C105/4,Q105="Ø 27",C105,Q105="Ø 22",C105/4,Q105="Ø 26",C105/2)</f>
        <v>0</v>
      </c>
      <c r="E105" s="103" t="s">
        <v>69</v>
      </c>
      <c r="F105" s="104"/>
      <c r="G105" s="121" t="s">
        <v>449</v>
      </c>
      <c r="H105" s="105" t="s">
        <v>445</v>
      </c>
      <c r="I105" s="106" t="s">
        <v>70</v>
      </c>
      <c r="J105" s="107" t="s">
        <v>140</v>
      </c>
      <c r="K105" s="107" t="s">
        <v>117</v>
      </c>
      <c r="L105" s="107" t="s">
        <v>103</v>
      </c>
      <c r="M105" s="108" t="s">
        <v>148</v>
      </c>
      <c r="N105" s="107" t="s">
        <v>130</v>
      </c>
      <c r="O105" s="109">
        <v>6</v>
      </c>
      <c r="P105" s="110" t="s">
        <v>77</v>
      </c>
      <c r="Q105" s="108" t="s">
        <v>78</v>
      </c>
      <c r="R105" s="111">
        <v>840</v>
      </c>
      <c r="S105" s="112">
        <f t="shared" si="18"/>
        <v>0</v>
      </c>
      <c r="T105" s="113">
        <f t="shared" si="24"/>
        <v>2.1</v>
      </c>
      <c r="U105" s="114">
        <f t="shared" si="19"/>
        <v>0</v>
      </c>
    </row>
    <row r="106" spans="1:21" s="49" customFormat="1" ht="16.75" x14ac:dyDescent="0.55000000000000004">
      <c r="A106" s="59" t="s">
        <v>450</v>
      </c>
      <c r="B106"/>
      <c r="C106" s="123"/>
      <c r="D106" s="60">
        <f t="array" ref="D106">_xlfn.IFS(Q106="9x9",C106/24,Q106="11x11",C106/15,Q106="Ø 12",C106/12,Q106="Ø 13",C106/12,Q106="Ø 14",C106/11,Q106="Ø 15",C106/9,Q106="Ø 17",C106/7,Q106="Ø 19",C106/6,Q106="Ø 21",C106/4,Q106="Ø 27",C106,Q106="Ø 22",C106/4,Q106="Ø 26",C106/2)</f>
        <v>0</v>
      </c>
      <c r="E106" s="61" t="s">
        <v>69</v>
      </c>
      <c r="F106" s="62"/>
      <c r="G106" s="120" t="s">
        <v>451</v>
      </c>
      <c r="H106" s="63" t="s">
        <v>445</v>
      </c>
      <c r="I106" s="64" t="s">
        <v>70</v>
      </c>
      <c r="J106" s="65" t="s">
        <v>140</v>
      </c>
      <c r="K106" s="65" t="s">
        <v>125</v>
      </c>
      <c r="L106" s="65" t="s">
        <v>108</v>
      </c>
      <c r="M106" s="66" t="s">
        <v>111</v>
      </c>
      <c r="N106" s="65" t="s">
        <v>130</v>
      </c>
      <c r="O106" s="67">
        <v>6</v>
      </c>
      <c r="P106" s="68" t="s">
        <v>77</v>
      </c>
      <c r="Q106" s="66" t="s">
        <v>68</v>
      </c>
      <c r="R106" s="69">
        <v>1350</v>
      </c>
      <c r="S106" s="70">
        <f t="shared" si="18"/>
        <v>0</v>
      </c>
      <c r="T106" s="71">
        <f t="shared" si="24"/>
        <v>3.375</v>
      </c>
      <c r="U106" s="72">
        <f t="shared" si="19"/>
        <v>0</v>
      </c>
    </row>
    <row r="107" spans="1:21" s="49" customFormat="1" ht="16.75" x14ac:dyDescent="0.55000000000000004">
      <c r="A107" s="101" t="s">
        <v>452</v>
      </c>
      <c r="B107"/>
      <c r="C107" s="123"/>
      <c r="D107" s="102">
        <f t="array" ref="D107">_xlfn.IFS(Q107="9x9",C107/24,Q107="11x11",C107/15,Q107="Ø 12",C107/12,Q107="Ø 13",C107/12,Q107="Ø 14",C107/11,Q107="Ø 15",C107/9,Q107="Ø 17",C107/7,Q107="Ø 19",C107/6,Q107="Ø 21",C107/4,Q107="Ø 27",C107,Q107="Ø 22",C107/4,Q107="Ø 26",C107/2)</f>
        <v>0</v>
      </c>
      <c r="E107" s="103" t="s">
        <v>69</v>
      </c>
      <c r="F107" s="104"/>
      <c r="G107" s="121" t="s">
        <v>453</v>
      </c>
      <c r="H107" s="105" t="s">
        <v>445</v>
      </c>
      <c r="I107" s="106" t="s">
        <v>70</v>
      </c>
      <c r="J107" s="107" t="s">
        <v>140</v>
      </c>
      <c r="K107" s="107" t="s">
        <v>242</v>
      </c>
      <c r="L107" s="107" t="s">
        <v>108</v>
      </c>
      <c r="M107" s="108" t="s">
        <v>100</v>
      </c>
      <c r="N107" s="107" t="s">
        <v>130</v>
      </c>
      <c r="O107" s="109">
        <v>6</v>
      </c>
      <c r="P107" s="110" t="s">
        <v>77</v>
      </c>
      <c r="Q107" s="108" t="s">
        <v>78</v>
      </c>
      <c r="R107" s="111">
        <v>1350</v>
      </c>
      <c r="S107" s="112">
        <f t="shared" si="18"/>
        <v>0</v>
      </c>
      <c r="T107" s="113">
        <f>R107/400</f>
        <v>3.375</v>
      </c>
      <c r="U107" s="114">
        <f t="shared" si="19"/>
        <v>0</v>
      </c>
    </row>
    <row r="108" spans="1:21" s="49" customFormat="1" ht="16.75" x14ac:dyDescent="0.55000000000000004">
      <c r="A108" s="59" t="s">
        <v>454</v>
      </c>
      <c r="B108"/>
      <c r="C108" s="123"/>
      <c r="D108" s="60">
        <f t="array" ref="D108">_xlfn.IFS(Q108="9x9",C108/24,Q108="11x11",C108/15,Q108="Ø 12",C108/12,Q108="Ø 13",C108/12,Q108="Ø 14",C108/11,Q108="Ø 15",C108/9,Q108="Ø 17",C108/7,Q108="Ø 19",C108/6,Q108="Ø 21",C108/4,Q108="Ø 27",C108,Q108="Ø 22",C108/4,Q108="Ø 26",C108/2)</f>
        <v>0</v>
      </c>
      <c r="E108" s="61" t="s">
        <v>69</v>
      </c>
      <c r="F108" s="62"/>
      <c r="G108" s="120" t="s">
        <v>455</v>
      </c>
      <c r="H108" s="63" t="s">
        <v>456</v>
      </c>
      <c r="I108" s="64" t="s">
        <v>70</v>
      </c>
      <c r="J108" s="65" t="s">
        <v>210</v>
      </c>
      <c r="K108" s="65" t="s">
        <v>107</v>
      </c>
      <c r="L108" s="65" t="s">
        <v>138</v>
      </c>
      <c r="M108" s="66" t="s">
        <v>301</v>
      </c>
      <c r="N108" s="65" t="s">
        <v>457</v>
      </c>
      <c r="O108" s="67">
        <v>12</v>
      </c>
      <c r="P108" s="68" t="s">
        <v>121</v>
      </c>
      <c r="Q108" s="66" t="s">
        <v>122</v>
      </c>
      <c r="R108" s="69">
        <v>420</v>
      </c>
      <c r="S108" s="70">
        <f t="shared" ref="S108:S111" si="25">C108*R108</f>
        <v>0</v>
      </c>
      <c r="T108" s="71">
        <f t="shared" ref="T108:T111" si="26">R108/400</f>
        <v>1.05</v>
      </c>
      <c r="U108" s="72">
        <f t="shared" ref="U108:U111" si="27">T108*C108</f>
        <v>0</v>
      </c>
    </row>
    <row r="109" spans="1:21" s="49" customFormat="1" ht="16.75" x14ac:dyDescent="0.55000000000000004">
      <c r="A109" s="101" t="s">
        <v>458</v>
      </c>
      <c r="B109"/>
      <c r="C109" s="123"/>
      <c r="D109" s="102">
        <f t="array" ref="D109">_xlfn.IFS(Q109="9x9",C109/24,Q109="11x11",C109/15,Q109="Ø 12",C109/12,Q109="Ø 13",C109/12,Q109="Ø 14",C109/11,Q109="Ø 15",C109/9,Q109="Ø 17",C109/7,Q109="Ø 19",C109/6,Q109="Ø 21",C109/4,Q109="Ø 27",C109,Q109="Ø 22",C109/4,Q109="Ø 26",C109/2)</f>
        <v>0</v>
      </c>
      <c r="E109" s="103" t="s">
        <v>97</v>
      </c>
      <c r="F109" s="104"/>
      <c r="G109" s="105" t="s">
        <v>459</v>
      </c>
      <c r="H109" s="105" t="s">
        <v>460</v>
      </c>
      <c r="I109" s="106" t="s">
        <v>70</v>
      </c>
      <c r="J109" s="107" t="s">
        <v>210</v>
      </c>
      <c r="K109" s="107" t="s">
        <v>107</v>
      </c>
      <c r="L109" s="107" t="s">
        <v>138</v>
      </c>
      <c r="M109" s="108" t="s">
        <v>121</v>
      </c>
      <c r="N109" s="107" t="s">
        <v>457</v>
      </c>
      <c r="O109" s="109">
        <v>12</v>
      </c>
      <c r="P109" s="110" t="s">
        <v>121</v>
      </c>
      <c r="Q109" s="108" t="s">
        <v>122</v>
      </c>
      <c r="R109" s="111">
        <v>420</v>
      </c>
      <c r="S109" s="112">
        <f t="shared" si="25"/>
        <v>0</v>
      </c>
      <c r="T109" s="113">
        <f t="shared" si="26"/>
        <v>1.05</v>
      </c>
      <c r="U109" s="114">
        <f t="shared" si="27"/>
        <v>0</v>
      </c>
    </row>
    <row r="110" spans="1:21" s="49" customFormat="1" ht="16.75" x14ac:dyDescent="0.55000000000000004">
      <c r="A110" s="59" t="s">
        <v>461</v>
      </c>
      <c r="B110"/>
      <c r="C110" s="123"/>
      <c r="D110" s="60">
        <f t="array" ref="D110">_xlfn.IFS(Q110="9x9",C110/24,Q110="11x11",C110/15,Q110="Ø 12",C110/12,Q110="Ø 13",C110/12,Q110="Ø 14",C110/11,Q110="Ø 15",C110/9,Q110="Ø 17",C110/7,Q110="Ø 19",C110/6,Q110="Ø 21",C110/4,Q110="Ø 27",C110,Q110="Ø 22",C110/4,Q110="Ø 26",C110/2)</f>
        <v>0</v>
      </c>
      <c r="E110" s="61" t="s">
        <v>69</v>
      </c>
      <c r="F110" s="62"/>
      <c r="G110" s="120" t="s">
        <v>462</v>
      </c>
      <c r="H110" s="63" t="s">
        <v>463</v>
      </c>
      <c r="I110" s="64" t="s">
        <v>70</v>
      </c>
      <c r="J110" s="65" t="s">
        <v>210</v>
      </c>
      <c r="K110" s="65" t="s">
        <v>88</v>
      </c>
      <c r="L110" s="65" t="s">
        <v>147</v>
      </c>
      <c r="M110" s="66" t="s">
        <v>179</v>
      </c>
      <c r="N110" s="65" t="s">
        <v>131</v>
      </c>
      <c r="O110" s="67">
        <v>12</v>
      </c>
      <c r="P110" s="68" t="s">
        <v>121</v>
      </c>
      <c r="Q110" s="66" t="s">
        <v>122</v>
      </c>
      <c r="R110" s="69">
        <v>420</v>
      </c>
      <c r="S110" s="70">
        <f t="shared" si="25"/>
        <v>0</v>
      </c>
      <c r="T110" s="71">
        <f t="shared" si="26"/>
        <v>1.05</v>
      </c>
      <c r="U110" s="72">
        <f t="shared" si="27"/>
        <v>0</v>
      </c>
    </row>
    <row r="111" spans="1:21" s="49" customFormat="1" ht="16.75" x14ac:dyDescent="0.55000000000000004">
      <c r="A111" s="101"/>
      <c r="B111"/>
      <c r="C111" s="123"/>
      <c r="D111" s="102">
        <f t="array" ref="D111">_xlfn.IFS(Q111="9x9",C111/24,Q111="11x11",C111/15,Q111="Ø 12",C111/12,Q111="Ø 13",C111/12,Q111="Ø 14",C111/11,Q111="Ø 15",C111/9,Q111="Ø 17",C111/7,Q111="Ø 19",C111/6,Q111="Ø 21",C111/4,Q111="Ø 27",C111,Q111="Ø 22",C111/4,Q111="Ø 26",C111/2)</f>
        <v>0</v>
      </c>
      <c r="E111" s="103"/>
      <c r="F111" s="104"/>
      <c r="G111" s="121" t="s">
        <v>464</v>
      </c>
      <c r="H111" s="105" t="s">
        <v>732</v>
      </c>
      <c r="I111" s="106" t="s">
        <v>70</v>
      </c>
      <c r="J111" s="107" t="s">
        <v>140</v>
      </c>
      <c r="K111" s="107" t="s">
        <v>145</v>
      </c>
      <c r="L111" s="107" t="s">
        <v>135</v>
      </c>
      <c r="M111" s="108" t="s">
        <v>96</v>
      </c>
      <c r="N111" s="107" t="s">
        <v>733</v>
      </c>
      <c r="O111" s="109">
        <v>5</v>
      </c>
      <c r="P111" s="110" t="s">
        <v>148</v>
      </c>
      <c r="Q111" s="108" t="s">
        <v>68</v>
      </c>
      <c r="R111" s="111">
        <v>920</v>
      </c>
      <c r="S111" s="112">
        <f t="shared" si="25"/>
        <v>0</v>
      </c>
      <c r="T111" s="113">
        <f t="shared" si="26"/>
        <v>2.2999999999999998</v>
      </c>
      <c r="U111" s="114">
        <f t="shared" si="27"/>
        <v>0</v>
      </c>
    </row>
    <row r="112" spans="1:21" s="49" customFormat="1" ht="16.75" x14ac:dyDescent="0.55000000000000004">
      <c r="A112" s="59" t="s">
        <v>465</v>
      </c>
      <c r="B112"/>
      <c r="C112" s="123"/>
      <c r="D112" s="60">
        <f t="array" ref="D112">_xlfn.IFS(Q112="9x9",C112/24,Q112="11x11",C112/15,Q112="Ø 12",C112/12,Q112="Ø 13",C112/12,Q112="Ø 14",C112/11,Q112="Ø 15",C112/9,Q112="Ø 17",C112/7,Q112="Ø 19",C112/6,Q112="Ø 21",C112/4,Q112="Ø 27",C112,Q112="Ø 22",C112/4,Q112="Ø 26",C112/2)</f>
        <v>0</v>
      </c>
      <c r="E112" s="61" t="s">
        <v>69</v>
      </c>
      <c r="F112" s="62"/>
      <c r="G112" s="120" t="s">
        <v>466</v>
      </c>
      <c r="H112" s="63" t="s">
        <v>467</v>
      </c>
      <c r="I112" s="64" t="s">
        <v>106</v>
      </c>
      <c r="J112" s="65" t="s">
        <v>210</v>
      </c>
      <c r="K112" s="65" t="s">
        <v>85</v>
      </c>
      <c r="L112" s="65" t="s">
        <v>138</v>
      </c>
      <c r="M112" s="66" t="s">
        <v>82</v>
      </c>
      <c r="N112" s="65" t="s">
        <v>468</v>
      </c>
      <c r="O112" s="67">
        <v>5</v>
      </c>
      <c r="P112" s="68" t="s">
        <v>129</v>
      </c>
      <c r="Q112" s="66" t="s">
        <v>90</v>
      </c>
      <c r="R112" s="69">
        <v>1080</v>
      </c>
      <c r="S112" s="70">
        <f t="shared" ref="S112:S141" si="28">C112*R112</f>
        <v>0</v>
      </c>
      <c r="T112" s="71">
        <f t="shared" ref="T112:T114" si="29">R112/400</f>
        <v>2.7</v>
      </c>
      <c r="U112" s="72">
        <f t="shared" ref="U112:U141" si="30">T112*C112</f>
        <v>0</v>
      </c>
    </row>
    <row r="113" spans="1:21" s="49" customFormat="1" ht="16.75" x14ac:dyDescent="0.55000000000000004">
      <c r="A113" s="101" t="s">
        <v>470</v>
      </c>
      <c r="B113"/>
      <c r="C113" s="123"/>
      <c r="D113" s="102">
        <f t="array" ref="D113">_xlfn.IFS(Q113="9x9",C113/24,Q113="11x11",C113/15,Q113="Ø 12",C113/12,Q113="Ø 13",C113/12,Q113="Ø 14",C113/11,Q113="Ø 15",C113/9,Q113="Ø 17",C113/7,Q113="Ø 19",C113/6,Q113="Ø 21",C113/4,Q113="Ø 27",C113,Q113="Ø 22",C113/4,Q113="Ø 26",C113/2)</f>
        <v>0</v>
      </c>
      <c r="E113" s="103" t="s">
        <v>69</v>
      </c>
      <c r="F113" s="104"/>
      <c r="G113" s="121" t="s">
        <v>469</v>
      </c>
      <c r="H113" s="105" t="s">
        <v>467</v>
      </c>
      <c r="I113" s="106" t="s">
        <v>106</v>
      </c>
      <c r="J113" s="107" t="s">
        <v>210</v>
      </c>
      <c r="K113" s="107" t="s">
        <v>107</v>
      </c>
      <c r="L113" s="107" t="s">
        <v>135</v>
      </c>
      <c r="M113" s="108" t="s">
        <v>82</v>
      </c>
      <c r="N113" s="107" t="s">
        <v>468</v>
      </c>
      <c r="O113" s="109">
        <v>5</v>
      </c>
      <c r="P113" s="110" t="s">
        <v>129</v>
      </c>
      <c r="Q113" s="108" t="s">
        <v>90</v>
      </c>
      <c r="R113" s="111">
        <v>1080</v>
      </c>
      <c r="S113" s="112">
        <f t="shared" si="28"/>
        <v>0</v>
      </c>
      <c r="T113" s="113">
        <f t="shared" si="29"/>
        <v>2.7</v>
      </c>
      <c r="U113" s="114">
        <f t="shared" si="30"/>
        <v>0</v>
      </c>
    </row>
    <row r="114" spans="1:21" s="49" customFormat="1" ht="16.75" x14ac:dyDescent="0.55000000000000004">
      <c r="A114" s="59" t="s">
        <v>473</v>
      </c>
      <c r="B114"/>
      <c r="C114" s="123"/>
      <c r="D114" s="60">
        <f t="array" ref="D114">_xlfn.IFS(Q114="9x9",C114/24,Q114="11x11",C114/15,Q114="Ø 12",C114/12,Q114="Ø 13",C114/12,Q114="Ø 14",C114/11,Q114="Ø 15",C114/9,Q114="Ø 17",C114/7,Q114="Ø 19",C114/6,Q114="Ø 21",C114/4,Q114="Ø 27",C114,Q114="Ø 22",C114/4,Q114="Ø 26",C114/2)</f>
        <v>0</v>
      </c>
      <c r="E114" s="61" t="s">
        <v>69</v>
      </c>
      <c r="F114" s="62"/>
      <c r="G114" s="120" t="s">
        <v>474</v>
      </c>
      <c r="H114" s="63" t="s">
        <v>475</v>
      </c>
      <c r="I114" s="64" t="s">
        <v>70</v>
      </c>
      <c r="J114" s="65" t="s">
        <v>140</v>
      </c>
      <c r="K114" s="65" t="s">
        <v>472</v>
      </c>
      <c r="L114" s="65" t="s">
        <v>112</v>
      </c>
      <c r="M114" s="66" t="s">
        <v>166</v>
      </c>
      <c r="N114" s="65" t="s">
        <v>471</v>
      </c>
      <c r="O114" s="67">
        <v>6</v>
      </c>
      <c r="P114" s="68" t="s">
        <v>77</v>
      </c>
      <c r="Q114" s="66" t="s">
        <v>78</v>
      </c>
      <c r="R114" s="69">
        <v>840</v>
      </c>
      <c r="S114" s="70">
        <f t="shared" si="28"/>
        <v>0</v>
      </c>
      <c r="T114" s="71">
        <f t="shared" si="29"/>
        <v>2.1</v>
      </c>
      <c r="U114" s="72">
        <f t="shared" si="30"/>
        <v>0</v>
      </c>
    </row>
    <row r="115" spans="1:21" s="49" customFormat="1" ht="16.75" x14ac:dyDescent="0.55000000000000004">
      <c r="A115" s="101" t="s">
        <v>478</v>
      </c>
      <c r="B115"/>
      <c r="C115" s="123"/>
      <c r="D115" s="102">
        <f t="array" ref="D115">_xlfn.IFS(Q115="9x9",C115/24,Q115="11x11",C115/15,Q115="Ø 12",C115/12,Q115="Ø 13",C115/12,Q115="Ø 14",C115/11,Q115="Ø 15",C115/9,Q115="Ø 17",C115/7,Q115="Ø 19",C115/6,Q115="Ø 21",C115/4,Q115="Ø 27",C115,Q115="Ø 22",C115/4,Q115="Ø 26",C115/2)</f>
        <v>0</v>
      </c>
      <c r="E115" s="103"/>
      <c r="F115" s="104"/>
      <c r="G115" s="121" t="s">
        <v>476</v>
      </c>
      <c r="H115" s="105" t="s">
        <v>475</v>
      </c>
      <c r="I115" s="106" t="s">
        <v>70</v>
      </c>
      <c r="J115" s="107" t="s">
        <v>140</v>
      </c>
      <c r="K115" s="107" t="s">
        <v>477</v>
      </c>
      <c r="L115" s="107" t="s">
        <v>65</v>
      </c>
      <c r="M115" s="108" t="s">
        <v>93</v>
      </c>
      <c r="N115" s="107" t="s">
        <v>471</v>
      </c>
      <c r="O115" s="109">
        <v>3</v>
      </c>
      <c r="P115" s="110" t="s">
        <v>100</v>
      </c>
      <c r="Q115" s="108" t="s">
        <v>78</v>
      </c>
      <c r="R115" s="111">
        <v>840</v>
      </c>
      <c r="S115" s="112">
        <f t="shared" si="28"/>
        <v>0</v>
      </c>
      <c r="T115" s="113">
        <f t="shared" ref="T115:T119" si="31">R115/400</f>
        <v>2.1</v>
      </c>
      <c r="U115" s="114">
        <f t="shared" si="30"/>
        <v>0</v>
      </c>
    </row>
    <row r="116" spans="1:21" s="49" customFormat="1" ht="16.75" x14ac:dyDescent="0.55000000000000004">
      <c r="A116" s="59" t="s">
        <v>480</v>
      </c>
      <c r="B116"/>
      <c r="C116" s="123"/>
      <c r="D116" s="60">
        <f t="array" ref="D116">_xlfn.IFS(Q116="9x9",C116/24,Q116="11x11",C116/15,Q116="Ø 12",C116/12,Q116="Ø 13",C116/12,Q116="Ø 14",C116/11,Q116="Ø 15",C116/9,Q116="Ø 17",C116/7,Q116="Ø 19",C116/6,Q116="Ø 21",C116/4,Q116="Ø 27",C116,Q116="Ø 22",C116/4,Q116="Ø 26",C116/2)</f>
        <v>0</v>
      </c>
      <c r="E116" s="61" t="s">
        <v>69</v>
      </c>
      <c r="F116" s="62"/>
      <c r="G116" s="120" t="s">
        <v>479</v>
      </c>
      <c r="H116" s="63" t="s">
        <v>475</v>
      </c>
      <c r="I116" s="64" t="s">
        <v>70</v>
      </c>
      <c r="J116" s="65" t="s">
        <v>140</v>
      </c>
      <c r="K116" s="65" t="s">
        <v>472</v>
      </c>
      <c r="L116" s="65" t="s">
        <v>112</v>
      </c>
      <c r="M116" s="66" t="s">
        <v>93</v>
      </c>
      <c r="N116" s="65" t="s">
        <v>471</v>
      </c>
      <c r="O116" s="67">
        <v>3</v>
      </c>
      <c r="P116" s="68" t="s">
        <v>100</v>
      </c>
      <c r="Q116" s="66" t="s">
        <v>78</v>
      </c>
      <c r="R116" s="69">
        <v>840</v>
      </c>
      <c r="S116" s="70">
        <f t="shared" si="28"/>
        <v>0</v>
      </c>
      <c r="T116" s="71">
        <f t="shared" si="31"/>
        <v>2.1</v>
      </c>
      <c r="U116" s="72">
        <f t="shared" si="30"/>
        <v>0</v>
      </c>
    </row>
    <row r="117" spans="1:21" s="49" customFormat="1" ht="16.75" x14ac:dyDescent="0.55000000000000004">
      <c r="A117" s="101" t="s">
        <v>481</v>
      </c>
      <c r="B117"/>
      <c r="C117" s="123"/>
      <c r="D117" s="102">
        <f t="array" ref="D117">_xlfn.IFS(Q117="9x9",C117/24,Q117="11x11",C117/15,Q117="Ø 12",C117/12,Q117="Ø 13",C117/12,Q117="Ø 14",C117/11,Q117="Ø 15",C117/9,Q117="Ø 17",C117/7,Q117="Ø 19",C117/6,Q117="Ø 21",C117/4,Q117="Ø 27",C117,Q117="Ø 22",C117/4,Q117="Ø 26",C117/2)</f>
        <v>0</v>
      </c>
      <c r="E117" s="103"/>
      <c r="F117" s="104"/>
      <c r="G117" s="121" t="s">
        <v>482</v>
      </c>
      <c r="H117" s="105" t="s">
        <v>475</v>
      </c>
      <c r="I117" s="106" t="s">
        <v>70</v>
      </c>
      <c r="J117" s="107" t="s">
        <v>140</v>
      </c>
      <c r="K117" s="107" t="s">
        <v>137</v>
      </c>
      <c r="L117" s="107" t="s">
        <v>128</v>
      </c>
      <c r="M117" s="108" t="s">
        <v>82</v>
      </c>
      <c r="N117" s="107" t="s">
        <v>471</v>
      </c>
      <c r="O117" s="109">
        <v>3</v>
      </c>
      <c r="P117" s="110" t="s">
        <v>100</v>
      </c>
      <c r="Q117" s="108" t="s">
        <v>122</v>
      </c>
      <c r="R117" s="111">
        <v>420</v>
      </c>
      <c r="S117" s="112">
        <f t="shared" si="28"/>
        <v>0</v>
      </c>
      <c r="T117" s="113">
        <f t="shared" si="31"/>
        <v>1.05</v>
      </c>
      <c r="U117" s="114">
        <f t="shared" si="30"/>
        <v>0</v>
      </c>
    </row>
    <row r="118" spans="1:21" s="49" customFormat="1" ht="16.75" x14ac:dyDescent="0.55000000000000004">
      <c r="A118" s="59" t="s">
        <v>483</v>
      </c>
      <c r="B118"/>
      <c r="C118" s="123"/>
      <c r="D118" s="60">
        <f t="array" ref="D118">_xlfn.IFS(Q118="9x9",C118/24,Q118="11x11",C118/15,Q118="Ø 12",C118/12,Q118="Ø 13",C118/12,Q118="Ø 14",C118/11,Q118="Ø 15",C118/9,Q118="Ø 17",C118/7,Q118="Ø 19",C118/6,Q118="Ø 21",C118/4,Q118="Ø 27",C118,Q118="Ø 22",C118/4,Q118="Ø 26",C118/2)</f>
        <v>0</v>
      </c>
      <c r="E118" s="61"/>
      <c r="F118" s="62"/>
      <c r="G118" s="120" t="s">
        <v>482</v>
      </c>
      <c r="H118" s="63" t="s">
        <v>475</v>
      </c>
      <c r="I118" s="64" t="s">
        <v>70</v>
      </c>
      <c r="J118" s="65" t="s">
        <v>140</v>
      </c>
      <c r="K118" s="65" t="s">
        <v>137</v>
      </c>
      <c r="L118" s="65" t="s">
        <v>128</v>
      </c>
      <c r="M118" s="66" t="s">
        <v>82</v>
      </c>
      <c r="N118" s="65" t="s">
        <v>471</v>
      </c>
      <c r="O118" s="67">
        <v>3</v>
      </c>
      <c r="P118" s="68" t="s">
        <v>100</v>
      </c>
      <c r="Q118" s="66" t="s">
        <v>78</v>
      </c>
      <c r="R118" s="69">
        <v>840</v>
      </c>
      <c r="S118" s="70">
        <f t="shared" si="28"/>
        <v>0</v>
      </c>
      <c r="T118" s="71">
        <f t="shared" si="31"/>
        <v>2.1</v>
      </c>
      <c r="U118" s="72">
        <f t="shared" si="30"/>
        <v>0</v>
      </c>
    </row>
    <row r="119" spans="1:21" s="49" customFormat="1" ht="16.75" x14ac:dyDescent="0.55000000000000004">
      <c r="A119" s="101" t="s">
        <v>484</v>
      </c>
      <c r="B119"/>
      <c r="C119" s="123"/>
      <c r="D119" s="102">
        <f t="array" ref="D119">_xlfn.IFS(Q119="9x9",C119/24,Q119="11x11",C119/15,Q119="Ø 12",C119/12,Q119="Ø 13",C119/12,Q119="Ø 14",C119/11,Q119="Ø 15",C119/9,Q119="Ø 17",C119/7,Q119="Ø 19",C119/6,Q119="Ø 21",C119/4,Q119="Ø 27",C119,Q119="Ø 22",C119/4,Q119="Ø 26",C119/2)</f>
        <v>0</v>
      </c>
      <c r="E119" s="103" t="s">
        <v>97</v>
      </c>
      <c r="F119" s="104"/>
      <c r="G119" s="105" t="s">
        <v>485</v>
      </c>
      <c r="H119" s="105" t="s">
        <v>486</v>
      </c>
      <c r="I119" s="106" t="s">
        <v>63</v>
      </c>
      <c r="J119" s="107" t="s">
        <v>210</v>
      </c>
      <c r="K119" s="107" t="s">
        <v>134</v>
      </c>
      <c r="L119" s="107" t="s">
        <v>65</v>
      </c>
      <c r="M119" s="108" t="s">
        <v>129</v>
      </c>
      <c r="N119" s="107" t="s">
        <v>208</v>
      </c>
      <c r="O119" s="109">
        <v>6</v>
      </c>
      <c r="P119" s="110" t="s">
        <v>77</v>
      </c>
      <c r="Q119" s="108" t="s">
        <v>81</v>
      </c>
      <c r="R119" s="111">
        <v>620</v>
      </c>
      <c r="S119" s="112">
        <f t="shared" si="28"/>
        <v>0</v>
      </c>
      <c r="T119" s="113">
        <f t="shared" si="31"/>
        <v>1.55</v>
      </c>
      <c r="U119" s="114">
        <f t="shared" si="30"/>
        <v>0</v>
      </c>
    </row>
    <row r="120" spans="1:21" s="49" customFormat="1" ht="16.75" x14ac:dyDescent="0.55000000000000004">
      <c r="A120" s="59" t="s">
        <v>490</v>
      </c>
      <c r="B120"/>
      <c r="C120" s="123"/>
      <c r="D120" s="60">
        <f t="array" ref="D120">_xlfn.IFS(Q120="9x9",C120/24,Q120="11x11",C120/15,Q120="Ø 12",C120/12,Q120="Ø 13",C120/12,Q120="Ø 14",C120/11,Q120="Ø 15",C120/9,Q120="Ø 17",C120/7,Q120="Ø 19",C120/6,Q120="Ø 21",C120/4,Q120="Ø 27",C120,Q120="Ø 22",C120/4,Q120="Ø 26",C120/2)</f>
        <v>0</v>
      </c>
      <c r="E120" s="61"/>
      <c r="F120" s="62"/>
      <c r="G120" s="120" t="s">
        <v>491</v>
      </c>
      <c r="H120" s="63" t="s">
        <v>489</v>
      </c>
      <c r="I120" s="64" t="s">
        <v>63</v>
      </c>
      <c r="J120" s="65" t="s">
        <v>210</v>
      </c>
      <c r="K120" s="65" t="s">
        <v>117</v>
      </c>
      <c r="L120" s="65" t="s">
        <v>147</v>
      </c>
      <c r="M120" s="66" t="s">
        <v>96</v>
      </c>
      <c r="N120" s="65" t="s">
        <v>258</v>
      </c>
      <c r="O120" s="67">
        <v>6</v>
      </c>
      <c r="P120" s="68" t="s">
        <v>77</v>
      </c>
      <c r="Q120" s="66" t="s">
        <v>78</v>
      </c>
      <c r="R120" s="69">
        <v>840</v>
      </c>
      <c r="S120" s="70">
        <f t="shared" si="28"/>
        <v>0</v>
      </c>
      <c r="T120" s="71">
        <f t="shared" ref="T120" si="32">R120/400</f>
        <v>2.1</v>
      </c>
      <c r="U120" s="72">
        <f t="shared" si="30"/>
        <v>0</v>
      </c>
    </row>
    <row r="121" spans="1:21" s="49" customFormat="1" ht="16.75" x14ac:dyDescent="0.55000000000000004">
      <c r="A121" s="101" t="s">
        <v>492</v>
      </c>
      <c r="B121"/>
      <c r="C121" s="123"/>
      <c r="D121" s="102">
        <f t="array" ref="D121">_xlfn.IFS(Q121="9x9",C121/24,Q121="11x11",C121/15,Q121="Ø 12",C121/12,Q121="Ø 13",C121/12,Q121="Ø 14",C121/11,Q121="Ø 15",C121/9,Q121="Ø 17",C121/7,Q121="Ø 19",C121/6,Q121="Ø 21",C121/4,Q121="Ø 27",C121,Q121="Ø 22",C121/4,Q121="Ø 26",C121/2)</f>
        <v>0</v>
      </c>
      <c r="E121" s="103" t="s">
        <v>97</v>
      </c>
      <c r="F121" s="104"/>
      <c r="G121" s="121" t="s">
        <v>493</v>
      </c>
      <c r="H121" s="105" t="s">
        <v>494</v>
      </c>
      <c r="I121" s="106" t="s">
        <v>63</v>
      </c>
      <c r="J121" s="107" t="s">
        <v>210</v>
      </c>
      <c r="K121" s="107" t="s">
        <v>495</v>
      </c>
      <c r="L121" s="107" t="s">
        <v>135</v>
      </c>
      <c r="M121" s="108" t="s">
        <v>93</v>
      </c>
      <c r="N121" s="107" t="s">
        <v>496</v>
      </c>
      <c r="O121" s="109">
        <v>2</v>
      </c>
      <c r="P121" s="110" t="s">
        <v>259</v>
      </c>
      <c r="Q121" s="108" t="s">
        <v>90</v>
      </c>
      <c r="R121" s="111">
        <v>5000</v>
      </c>
      <c r="S121" s="112">
        <f t="shared" si="28"/>
        <v>0</v>
      </c>
      <c r="T121" s="113">
        <f t="shared" ref="T121" si="33">R121/400</f>
        <v>12.5</v>
      </c>
      <c r="U121" s="114">
        <f t="shared" si="30"/>
        <v>0</v>
      </c>
    </row>
    <row r="122" spans="1:21" s="49" customFormat="1" ht="16.75" x14ac:dyDescent="0.55000000000000004">
      <c r="A122" s="59" t="s">
        <v>497</v>
      </c>
      <c r="B122"/>
      <c r="C122" s="123"/>
      <c r="D122" s="60">
        <f t="array" ref="D122">_xlfn.IFS(Q122="9x9",C122/24,Q122="11x11",C122/15,Q122="Ø 12",C122/12,Q122="Ø 13",C122/12,Q122="Ø 14",C122/11,Q122="Ø 15",C122/9,Q122="Ø 17",C122/7,Q122="Ø 19",C122/6,Q122="Ø 21",C122/4,Q122="Ø 27",C122,Q122="Ø 22",C122/4,Q122="Ø 26",C122/2)</f>
        <v>0</v>
      </c>
      <c r="E122" s="61" t="s">
        <v>69</v>
      </c>
      <c r="F122" s="62"/>
      <c r="G122" s="120" t="s">
        <v>498</v>
      </c>
      <c r="H122" s="63" t="s">
        <v>499</v>
      </c>
      <c r="I122" s="64" t="s">
        <v>63</v>
      </c>
      <c r="J122" s="65" t="s">
        <v>210</v>
      </c>
      <c r="K122" s="65" t="s">
        <v>500</v>
      </c>
      <c r="L122" s="65" t="s">
        <v>135</v>
      </c>
      <c r="M122" s="66" t="s">
        <v>76</v>
      </c>
      <c r="N122" s="65" t="s">
        <v>66</v>
      </c>
      <c r="O122" s="67">
        <v>6</v>
      </c>
      <c r="P122" s="68" t="s">
        <v>77</v>
      </c>
      <c r="Q122" s="66" t="s">
        <v>78</v>
      </c>
      <c r="R122" s="69">
        <v>840</v>
      </c>
      <c r="S122" s="70">
        <f t="shared" si="28"/>
        <v>0</v>
      </c>
      <c r="T122" s="71">
        <f t="shared" ref="T122" si="34">R122/400</f>
        <v>2.1</v>
      </c>
      <c r="U122" s="72">
        <f t="shared" si="30"/>
        <v>0</v>
      </c>
    </row>
    <row r="123" spans="1:21" s="49" customFormat="1" ht="16.75" x14ac:dyDescent="0.55000000000000004">
      <c r="A123" s="101" t="s">
        <v>501</v>
      </c>
      <c r="B123"/>
      <c r="C123" s="123"/>
      <c r="D123" s="102">
        <f t="array" ref="D123">_xlfn.IFS(Q123="9x9",C123/24,Q123="11x11",C123/15,Q123="Ø 12",C123/12,Q123="Ø 13",C123/12,Q123="Ø 14",C123/11,Q123="Ø 15",C123/9,Q123="Ø 17",C123/7,Q123="Ø 19",C123/6,Q123="Ø 21",C123/4,Q123="Ø 27",C123,Q123="Ø 22",C123/4,Q123="Ø 26",C123/2)</f>
        <v>0</v>
      </c>
      <c r="E123" s="103" t="s">
        <v>69</v>
      </c>
      <c r="F123" s="104"/>
      <c r="G123" s="121" t="s">
        <v>502</v>
      </c>
      <c r="H123" s="105" t="s">
        <v>503</v>
      </c>
      <c r="I123" s="106" t="s">
        <v>63</v>
      </c>
      <c r="J123" s="107" t="s">
        <v>210</v>
      </c>
      <c r="K123" s="107" t="s">
        <v>145</v>
      </c>
      <c r="L123" s="107" t="s">
        <v>118</v>
      </c>
      <c r="M123" s="108" t="s">
        <v>91</v>
      </c>
      <c r="N123" s="107" t="s">
        <v>208</v>
      </c>
      <c r="O123" s="109">
        <v>9</v>
      </c>
      <c r="P123" s="110" t="s">
        <v>74</v>
      </c>
      <c r="Q123" s="108" t="s">
        <v>68</v>
      </c>
      <c r="R123" s="111">
        <v>920</v>
      </c>
      <c r="S123" s="112">
        <f t="shared" si="28"/>
        <v>0</v>
      </c>
      <c r="T123" s="113">
        <f t="shared" ref="T123:T124" si="35">R123/400</f>
        <v>2.2999999999999998</v>
      </c>
      <c r="U123" s="114">
        <f t="shared" si="30"/>
        <v>0</v>
      </c>
    </row>
    <row r="124" spans="1:21" s="49" customFormat="1" ht="16.75" x14ac:dyDescent="0.55000000000000004">
      <c r="A124" s="59" t="s">
        <v>505</v>
      </c>
      <c r="B124"/>
      <c r="C124" s="123"/>
      <c r="D124" s="60">
        <f t="array" ref="D124">_xlfn.IFS(Q124="9x9",C124/24,Q124="11x11",C124/15,Q124="Ø 12",C124/12,Q124="Ø 13",C124/12,Q124="Ø 14",C124/11,Q124="Ø 15",C124/9,Q124="Ø 17",C124/7,Q124="Ø 19",C124/6,Q124="Ø 21",C124/4,Q124="Ø 27",C124,Q124="Ø 22",C124/4,Q124="Ø 26",C124/2)</f>
        <v>0</v>
      </c>
      <c r="E124" s="61" t="s">
        <v>97</v>
      </c>
      <c r="F124" s="62"/>
      <c r="G124" s="63" t="s">
        <v>506</v>
      </c>
      <c r="H124" s="63" t="s">
        <v>504</v>
      </c>
      <c r="I124" s="64" t="s">
        <v>101</v>
      </c>
      <c r="J124" s="65" t="s">
        <v>234</v>
      </c>
      <c r="K124" s="65" t="s">
        <v>507</v>
      </c>
      <c r="L124" s="65" t="s">
        <v>65</v>
      </c>
      <c r="M124" s="66" t="s">
        <v>129</v>
      </c>
      <c r="N124" s="65" t="s">
        <v>269</v>
      </c>
      <c r="O124" s="67">
        <v>9</v>
      </c>
      <c r="P124" s="68" t="s">
        <v>74</v>
      </c>
      <c r="Q124" s="66" t="s">
        <v>122</v>
      </c>
      <c r="R124" s="69">
        <v>420</v>
      </c>
      <c r="S124" s="70">
        <f t="shared" si="28"/>
        <v>0</v>
      </c>
      <c r="T124" s="71">
        <f t="shared" si="35"/>
        <v>1.05</v>
      </c>
      <c r="U124" s="72">
        <f t="shared" si="30"/>
        <v>0</v>
      </c>
    </row>
    <row r="125" spans="1:21" s="49" customFormat="1" ht="16.75" x14ac:dyDescent="0.55000000000000004">
      <c r="A125" s="101" t="s">
        <v>510</v>
      </c>
      <c r="B125"/>
      <c r="C125" s="123"/>
      <c r="D125" s="102">
        <f t="array" ref="D125">_xlfn.IFS(Q125="9x9",C125/24,Q125="11x11",C125/15,Q125="Ø 12",C125/12,Q125="Ø 13",C125/12,Q125="Ø 14",C125/11,Q125="Ø 15",C125/9,Q125="Ø 17",C125/7,Q125="Ø 19",C125/6,Q125="Ø 21",C125/4,Q125="Ø 27",C125,Q125="Ø 22",C125/4,Q125="Ø 26",C125/2)</f>
        <v>0</v>
      </c>
      <c r="E125" s="103" t="s">
        <v>69</v>
      </c>
      <c r="F125" s="104"/>
      <c r="G125" s="121" t="s">
        <v>511</v>
      </c>
      <c r="H125" s="105" t="s">
        <v>508</v>
      </c>
      <c r="I125" s="106" t="s">
        <v>70</v>
      </c>
      <c r="J125" s="107" t="s">
        <v>140</v>
      </c>
      <c r="K125" s="107" t="s">
        <v>220</v>
      </c>
      <c r="L125" s="107" t="s">
        <v>512</v>
      </c>
      <c r="M125" s="108" t="s">
        <v>129</v>
      </c>
      <c r="N125" s="107" t="s">
        <v>509</v>
      </c>
      <c r="O125" s="109">
        <v>12</v>
      </c>
      <c r="P125" s="110" t="s">
        <v>121</v>
      </c>
      <c r="Q125" s="108" t="s">
        <v>122</v>
      </c>
      <c r="R125" s="111">
        <v>420</v>
      </c>
      <c r="S125" s="112">
        <f t="shared" si="28"/>
        <v>0</v>
      </c>
      <c r="T125" s="113">
        <f t="shared" ref="T125:T129" si="36">R125/400</f>
        <v>1.05</v>
      </c>
      <c r="U125" s="114">
        <f t="shared" si="30"/>
        <v>0</v>
      </c>
    </row>
    <row r="126" spans="1:21" s="49" customFormat="1" ht="16.75" x14ac:dyDescent="0.55000000000000004">
      <c r="A126" s="59" t="s">
        <v>513</v>
      </c>
      <c r="B126"/>
      <c r="C126" s="123"/>
      <c r="D126" s="60">
        <f t="array" ref="D126">_xlfn.IFS(Q126="9x9",C126/24,Q126="11x11",C126/15,Q126="Ø 12",C126/12,Q126="Ø 13",C126/12,Q126="Ø 14",C126/11,Q126="Ø 15",C126/9,Q126="Ø 17",C126/7,Q126="Ø 19",C126/6,Q126="Ø 21",C126/4,Q126="Ø 27",C126,Q126="Ø 22",C126/4,Q126="Ø 26",C126/2)</f>
        <v>0</v>
      </c>
      <c r="E126" s="61" t="s">
        <v>97</v>
      </c>
      <c r="F126" s="62"/>
      <c r="G126" s="63" t="s">
        <v>514</v>
      </c>
      <c r="H126" s="63" t="s">
        <v>515</v>
      </c>
      <c r="I126" s="64" t="s">
        <v>101</v>
      </c>
      <c r="J126" s="65" t="s">
        <v>210</v>
      </c>
      <c r="K126" s="65" t="s">
        <v>133</v>
      </c>
      <c r="L126" s="65" t="s">
        <v>65</v>
      </c>
      <c r="M126" s="66" t="s">
        <v>80</v>
      </c>
      <c r="N126" s="65" t="s">
        <v>229</v>
      </c>
      <c r="O126" s="67">
        <v>5</v>
      </c>
      <c r="P126" s="68" t="s">
        <v>129</v>
      </c>
      <c r="Q126" s="66" t="s">
        <v>68</v>
      </c>
      <c r="R126" s="69">
        <v>920</v>
      </c>
      <c r="S126" s="70">
        <f t="shared" si="28"/>
        <v>0</v>
      </c>
      <c r="T126" s="71">
        <f t="shared" si="36"/>
        <v>2.2999999999999998</v>
      </c>
      <c r="U126" s="72">
        <f t="shared" si="30"/>
        <v>0</v>
      </c>
    </row>
    <row r="127" spans="1:21" s="49" customFormat="1" ht="16.75" x14ac:dyDescent="0.55000000000000004">
      <c r="A127" s="101" t="s">
        <v>519</v>
      </c>
      <c r="B127"/>
      <c r="C127" s="123"/>
      <c r="D127" s="102">
        <f t="array" ref="D127">_xlfn.IFS(Q127="9x9",C127/24,Q127="11x11",C127/15,Q127="Ø 12",C127/12,Q127="Ø 13",C127/12,Q127="Ø 14",C127/11,Q127="Ø 15",C127/9,Q127="Ø 17",C127/7,Q127="Ø 19",C127/6,Q127="Ø 21",C127/4,Q127="Ø 27",C127,Q127="Ø 22",C127/4,Q127="Ø 26",C127/2)</f>
        <v>0</v>
      </c>
      <c r="E127" s="103" t="s">
        <v>97</v>
      </c>
      <c r="F127" s="104"/>
      <c r="G127" s="105" t="s">
        <v>520</v>
      </c>
      <c r="H127" s="105" t="s">
        <v>518</v>
      </c>
      <c r="I127" s="106" t="s">
        <v>63</v>
      </c>
      <c r="J127" s="107" t="s">
        <v>210</v>
      </c>
      <c r="K127" s="107" t="s">
        <v>75</v>
      </c>
      <c r="L127" s="107" t="s">
        <v>72</v>
      </c>
      <c r="M127" s="108" t="s">
        <v>67</v>
      </c>
      <c r="N127" s="107" t="s">
        <v>66</v>
      </c>
      <c r="O127" s="109">
        <v>6</v>
      </c>
      <c r="P127" s="110" t="s">
        <v>77</v>
      </c>
      <c r="Q127" s="108" t="s">
        <v>78</v>
      </c>
      <c r="R127" s="111">
        <v>840</v>
      </c>
      <c r="S127" s="112">
        <f t="shared" si="28"/>
        <v>0</v>
      </c>
      <c r="T127" s="113">
        <f t="shared" si="36"/>
        <v>2.1</v>
      </c>
      <c r="U127" s="114">
        <f t="shared" si="30"/>
        <v>0</v>
      </c>
    </row>
    <row r="128" spans="1:21" s="49" customFormat="1" ht="16.75" x14ac:dyDescent="0.55000000000000004">
      <c r="A128" s="59" t="s">
        <v>521</v>
      </c>
      <c r="B128"/>
      <c r="C128" s="123"/>
      <c r="D128" s="60">
        <f t="array" ref="D128">_xlfn.IFS(Q128="9x9",C128/24,Q128="11x11",C128/15,Q128="Ø 12",C128/12,Q128="Ø 13",C128/12,Q128="Ø 14",C128/11,Q128="Ø 15",C128/9,Q128="Ø 17",C128/7,Q128="Ø 19",C128/6,Q128="Ø 21",C128/4,Q128="Ø 27",C128,Q128="Ø 22",C128/4,Q128="Ø 26",C128/2)</f>
        <v>0</v>
      </c>
      <c r="E128" s="61" t="s">
        <v>97</v>
      </c>
      <c r="F128" s="62"/>
      <c r="G128" s="63" t="s">
        <v>522</v>
      </c>
      <c r="H128" s="63" t="s">
        <v>523</v>
      </c>
      <c r="I128" s="64" t="s">
        <v>63</v>
      </c>
      <c r="J128" s="65" t="s">
        <v>210</v>
      </c>
      <c r="K128" s="65" t="s">
        <v>71</v>
      </c>
      <c r="L128" s="65" t="s">
        <v>164</v>
      </c>
      <c r="M128" s="66" t="s">
        <v>105</v>
      </c>
      <c r="N128" s="65" t="s">
        <v>66</v>
      </c>
      <c r="O128" s="67">
        <v>5</v>
      </c>
      <c r="P128" s="68" t="s">
        <v>129</v>
      </c>
      <c r="Q128" s="66" t="s">
        <v>68</v>
      </c>
      <c r="R128" s="69">
        <v>920</v>
      </c>
      <c r="S128" s="70">
        <f t="shared" si="28"/>
        <v>0</v>
      </c>
      <c r="T128" s="71">
        <f t="shared" si="36"/>
        <v>2.2999999999999998</v>
      </c>
      <c r="U128" s="72">
        <f t="shared" si="30"/>
        <v>0</v>
      </c>
    </row>
    <row r="129" spans="1:21" s="49" customFormat="1" ht="16.75" x14ac:dyDescent="0.55000000000000004">
      <c r="A129" s="101" t="s">
        <v>524</v>
      </c>
      <c r="B129"/>
      <c r="C129" s="123"/>
      <c r="D129" s="102">
        <f t="array" ref="D129">_xlfn.IFS(Q129="9x9",C129/24,Q129="11x11",C129/15,Q129="Ø 12",C129/12,Q129="Ø 13",C129/12,Q129="Ø 14",C129/11,Q129="Ø 15",C129/9,Q129="Ø 17",C129/7,Q129="Ø 19",C129/6,Q129="Ø 21",C129/4,Q129="Ø 27",C129,Q129="Ø 22",C129/4,Q129="Ø 26",C129/2)</f>
        <v>0</v>
      </c>
      <c r="E129" s="103" t="s">
        <v>97</v>
      </c>
      <c r="F129" s="104"/>
      <c r="G129" s="105" t="s">
        <v>525</v>
      </c>
      <c r="H129" s="105" t="s">
        <v>517</v>
      </c>
      <c r="I129" s="106" t="s">
        <v>70</v>
      </c>
      <c r="J129" s="107" t="s">
        <v>210</v>
      </c>
      <c r="K129" s="107" t="s">
        <v>134</v>
      </c>
      <c r="L129" s="107" t="s">
        <v>275</v>
      </c>
      <c r="M129" s="108" t="s">
        <v>526</v>
      </c>
      <c r="N129" s="107" t="s">
        <v>73</v>
      </c>
      <c r="O129" s="109">
        <v>5</v>
      </c>
      <c r="P129" s="110" t="s">
        <v>129</v>
      </c>
      <c r="Q129" s="108" t="s">
        <v>68</v>
      </c>
      <c r="R129" s="111">
        <v>920</v>
      </c>
      <c r="S129" s="112">
        <f t="shared" si="28"/>
        <v>0</v>
      </c>
      <c r="T129" s="113">
        <f t="shared" si="36"/>
        <v>2.2999999999999998</v>
      </c>
      <c r="U129" s="114">
        <f t="shared" si="30"/>
        <v>0</v>
      </c>
    </row>
    <row r="130" spans="1:21" s="49" customFormat="1" ht="16.75" x14ac:dyDescent="0.55000000000000004">
      <c r="A130" s="59" t="s">
        <v>529</v>
      </c>
      <c r="B130"/>
      <c r="C130" s="123"/>
      <c r="D130" s="60">
        <f t="array" ref="D130">_xlfn.IFS(Q130="9x9",C130/24,Q130="11x11",C130/15,Q130="Ø 12",C130/12,Q130="Ø 13",C130/12,Q130="Ø 14",C130/11,Q130="Ø 15",C130/9,Q130="Ø 17",C130/7,Q130="Ø 19",C130/6,Q130="Ø 21",C130/4,Q130="Ø 27",C130,Q130="Ø 22",C130/4,Q130="Ø 26",C130/2)</f>
        <v>0</v>
      </c>
      <c r="E130" s="61" t="s">
        <v>69</v>
      </c>
      <c r="F130" s="62"/>
      <c r="G130" s="120" t="s">
        <v>530</v>
      </c>
      <c r="H130" s="63" t="s">
        <v>528</v>
      </c>
      <c r="I130" s="64" t="s">
        <v>63</v>
      </c>
      <c r="J130" s="65" t="s">
        <v>140</v>
      </c>
      <c r="K130" s="65" t="s">
        <v>71</v>
      </c>
      <c r="L130" s="65" t="s">
        <v>231</v>
      </c>
      <c r="M130" s="66" t="s">
        <v>136</v>
      </c>
      <c r="N130" s="65" t="s">
        <v>198</v>
      </c>
      <c r="O130" s="67">
        <v>12</v>
      </c>
      <c r="P130" s="68" t="s">
        <v>121</v>
      </c>
      <c r="Q130" s="66" t="s">
        <v>122</v>
      </c>
      <c r="R130" s="69">
        <v>420</v>
      </c>
      <c r="S130" s="70">
        <f t="shared" si="28"/>
        <v>0</v>
      </c>
      <c r="T130" s="71">
        <f t="shared" ref="T130:T131" si="37">R130/400</f>
        <v>1.05</v>
      </c>
      <c r="U130" s="72">
        <f t="shared" si="30"/>
        <v>0</v>
      </c>
    </row>
    <row r="131" spans="1:21" s="49" customFormat="1" ht="16.75" x14ac:dyDescent="0.55000000000000004">
      <c r="A131" s="101" t="s">
        <v>531</v>
      </c>
      <c r="B131"/>
      <c r="C131" s="123"/>
      <c r="D131" s="102">
        <f t="array" ref="D131">_xlfn.IFS(Q131="9x9",C131/24,Q131="11x11",C131/15,Q131="Ø 12",C131/12,Q131="Ø 13",C131/12,Q131="Ø 14",C131/11,Q131="Ø 15",C131/9,Q131="Ø 17",C131/7,Q131="Ø 19",C131/6,Q131="Ø 21",C131/4,Q131="Ø 27",C131,Q131="Ø 22",C131/4,Q131="Ø 26",C131/2)</f>
        <v>0</v>
      </c>
      <c r="E131" s="103" t="s">
        <v>69</v>
      </c>
      <c r="F131" s="104"/>
      <c r="G131" s="121" t="s">
        <v>532</v>
      </c>
      <c r="H131" s="105" t="s">
        <v>528</v>
      </c>
      <c r="I131" s="106" t="s">
        <v>63</v>
      </c>
      <c r="J131" s="107" t="s">
        <v>140</v>
      </c>
      <c r="K131" s="107" t="s">
        <v>107</v>
      </c>
      <c r="L131" s="107" t="s">
        <v>138</v>
      </c>
      <c r="M131" s="108" t="s">
        <v>182</v>
      </c>
      <c r="N131" s="107" t="s">
        <v>198</v>
      </c>
      <c r="O131" s="109">
        <v>12</v>
      </c>
      <c r="P131" s="110" t="s">
        <v>121</v>
      </c>
      <c r="Q131" s="108" t="s">
        <v>122</v>
      </c>
      <c r="R131" s="111">
        <v>420</v>
      </c>
      <c r="S131" s="112">
        <f t="shared" si="28"/>
        <v>0</v>
      </c>
      <c r="T131" s="113">
        <f t="shared" si="37"/>
        <v>1.05</v>
      </c>
      <c r="U131" s="114">
        <f t="shared" si="30"/>
        <v>0</v>
      </c>
    </row>
    <row r="132" spans="1:21" s="49" customFormat="1" ht="16.75" x14ac:dyDescent="0.55000000000000004">
      <c r="A132" s="59" t="s">
        <v>534</v>
      </c>
      <c r="B132"/>
      <c r="C132" s="123"/>
      <c r="D132" s="60">
        <f t="array" ref="D132">_xlfn.IFS(Q132="9x9",C132/24,Q132="11x11",C132/15,Q132="Ø 12",C132/12,Q132="Ø 13",C132/12,Q132="Ø 14",C132/11,Q132="Ø 15",C132/9,Q132="Ø 17",C132/7,Q132="Ø 19",C132/6,Q132="Ø 21",C132/4,Q132="Ø 27",C132,Q132="Ø 22",C132/4,Q132="Ø 26",C132/2)</f>
        <v>0</v>
      </c>
      <c r="E132" s="61"/>
      <c r="F132" s="62"/>
      <c r="G132" s="120" t="s">
        <v>535</v>
      </c>
      <c r="H132" s="63" t="s">
        <v>536</v>
      </c>
      <c r="I132" s="64" t="s">
        <v>70</v>
      </c>
      <c r="J132" s="65" t="s">
        <v>140</v>
      </c>
      <c r="K132" s="65" t="s">
        <v>117</v>
      </c>
      <c r="L132" s="65" t="s">
        <v>112</v>
      </c>
      <c r="M132" s="66" t="s">
        <v>136</v>
      </c>
      <c r="N132" s="65" t="s">
        <v>533</v>
      </c>
      <c r="O132" s="67">
        <v>12</v>
      </c>
      <c r="P132" s="68" t="s">
        <v>121</v>
      </c>
      <c r="Q132" s="66" t="s">
        <v>122</v>
      </c>
      <c r="R132" s="69">
        <v>420</v>
      </c>
      <c r="S132" s="70">
        <f t="shared" si="28"/>
        <v>0</v>
      </c>
      <c r="T132" s="71">
        <f t="shared" ref="T132:T135" si="38">R132/400</f>
        <v>1.05</v>
      </c>
      <c r="U132" s="72">
        <f t="shared" si="30"/>
        <v>0</v>
      </c>
    </row>
    <row r="133" spans="1:21" s="49" customFormat="1" ht="16.75" x14ac:dyDescent="0.55000000000000004">
      <c r="A133" s="101" t="s">
        <v>537</v>
      </c>
      <c r="B133"/>
      <c r="C133" s="123"/>
      <c r="D133" s="102">
        <f t="array" ref="D133">_xlfn.IFS(Q133="9x9",C133/24,Q133="11x11",C133/15,Q133="Ø 12",C133/12,Q133="Ø 13",C133/12,Q133="Ø 14",C133/11,Q133="Ø 15",C133/9,Q133="Ø 17",C133/7,Q133="Ø 19",C133/6,Q133="Ø 21",C133/4,Q133="Ø 27",C133,Q133="Ø 22",C133/4,Q133="Ø 26",C133/2)</f>
        <v>0</v>
      </c>
      <c r="E133" s="103" t="s">
        <v>97</v>
      </c>
      <c r="F133" s="104"/>
      <c r="G133" s="121" t="s">
        <v>538</v>
      </c>
      <c r="H133" s="105" t="s">
        <v>539</v>
      </c>
      <c r="I133" s="106" t="s">
        <v>70</v>
      </c>
      <c r="J133" s="107" t="s">
        <v>140</v>
      </c>
      <c r="K133" s="107" t="s">
        <v>134</v>
      </c>
      <c r="L133" s="107" t="s">
        <v>112</v>
      </c>
      <c r="M133" s="108" t="s">
        <v>136</v>
      </c>
      <c r="N133" s="107" t="s">
        <v>533</v>
      </c>
      <c r="O133" s="109">
        <v>12</v>
      </c>
      <c r="P133" s="110" t="s">
        <v>121</v>
      </c>
      <c r="Q133" s="108" t="s">
        <v>122</v>
      </c>
      <c r="R133" s="111">
        <v>420</v>
      </c>
      <c r="S133" s="112">
        <f t="shared" si="28"/>
        <v>0</v>
      </c>
      <c r="T133" s="113">
        <f t="shared" si="38"/>
        <v>1.05</v>
      </c>
      <c r="U133" s="114">
        <f t="shared" si="30"/>
        <v>0</v>
      </c>
    </row>
    <row r="134" spans="1:21" s="49" customFormat="1" ht="16.75" x14ac:dyDescent="0.55000000000000004">
      <c r="A134" s="59" t="s">
        <v>540</v>
      </c>
      <c r="B134"/>
      <c r="C134" s="123"/>
      <c r="D134" s="60">
        <f t="array" ref="D134">_xlfn.IFS(Q134="9x9",C134/24,Q134="11x11",C134/15,Q134="Ø 12",C134/12,Q134="Ø 13",C134/12,Q134="Ø 14",C134/11,Q134="Ø 15",C134/9,Q134="Ø 17",C134/7,Q134="Ø 19",C134/6,Q134="Ø 21",C134/4,Q134="Ø 27",C134,Q134="Ø 22",C134/4,Q134="Ø 26",C134/2)</f>
        <v>0</v>
      </c>
      <c r="E134" s="61" t="s">
        <v>69</v>
      </c>
      <c r="F134" s="62"/>
      <c r="G134" s="120" t="s">
        <v>541</v>
      </c>
      <c r="H134" s="63" t="s">
        <v>445</v>
      </c>
      <c r="I134" s="64" t="s">
        <v>70</v>
      </c>
      <c r="J134" s="65" t="s">
        <v>140</v>
      </c>
      <c r="K134" s="65" t="s">
        <v>134</v>
      </c>
      <c r="L134" s="65" t="s">
        <v>147</v>
      </c>
      <c r="M134" s="66" t="s">
        <v>136</v>
      </c>
      <c r="N134" s="65" t="s">
        <v>533</v>
      </c>
      <c r="O134" s="67">
        <v>12</v>
      </c>
      <c r="P134" s="68" t="s">
        <v>121</v>
      </c>
      <c r="Q134" s="66" t="s">
        <v>122</v>
      </c>
      <c r="R134" s="69">
        <v>420</v>
      </c>
      <c r="S134" s="70">
        <f t="shared" si="28"/>
        <v>0</v>
      </c>
      <c r="T134" s="71">
        <f t="shared" si="38"/>
        <v>1.05</v>
      </c>
      <c r="U134" s="72">
        <f t="shared" si="30"/>
        <v>0</v>
      </c>
    </row>
    <row r="135" spans="1:21" s="49" customFormat="1" ht="16.75" x14ac:dyDescent="0.55000000000000004">
      <c r="A135" s="101" t="s">
        <v>543</v>
      </c>
      <c r="B135"/>
      <c r="C135" s="123"/>
      <c r="D135" s="102">
        <f t="array" ref="D135">_xlfn.IFS(Q135="9x9",C135/24,Q135="11x11",C135/15,Q135="Ø 12",C135/12,Q135="Ø 13",C135/12,Q135="Ø 14",C135/11,Q135="Ø 15",C135/9,Q135="Ø 17",C135/7,Q135="Ø 19",C135/6,Q135="Ø 21",C135/4,Q135="Ø 27",C135,Q135="Ø 22",C135/4,Q135="Ø 26",C135/2)</f>
        <v>0</v>
      </c>
      <c r="E135" s="103" t="s">
        <v>69</v>
      </c>
      <c r="F135" s="104"/>
      <c r="G135" s="121" t="s">
        <v>544</v>
      </c>
      <c r="H135" s="105" t="s">
        <v>542</v>
      </c>
      <c r="I135" s="106" t="s">
        <v>70</v>
      </c>
      <c r="J135" s="107" t="s">
        <v>140</v>
      </c>
      <c r="K135" s="107" t="s">
        <v>134</v>
      </c>
      <c r="L135" s="107" t="s">
        <v>112</v>
      </c>
      <c r="M135" s="108" t="s">
        <v>123</v>
      </c>
      <c r="N135" s="107" t="s">
        <v>533</v>
      </c>
      <c r="O135" s="109">
        <v>12</v>
      </c>
      <c r="P135" s="110" t="s">
        <v>121</v>
      </c>
      <c r="Q135" s="108" t="s">
        <v>122</v>
      </c>
      <c r="R135" s="111">
        <v>420</v>
      </c>
      <c r="S135" s="112">
        <f t="shared" si="28"/>
        <v>0</v>
      </c>
      <c r="T135" s="113">
        <f t="shared" si="38"/>
        <v>1.05</v>
      </c>
      <c r="U135" s="114">
        <f t="shared" si="30"/>
        <v>0</v>
      </c>
    </row>
    <row r="136" spans="1:21" s="49" customFormat="1" ht="16.75" x14ac:dyDescent="0.55000000000000004">
      <c r="A136" s="59" t="s">
        <v>545</v>
      </c>
      <c r="B136"/>
      <c r="C136" s="123"/>
      <c r="D136" s="60">
        <f t="array" ref="D136">_xlfn.IFS(Q136="9x9",C136/24,Q136="11x11",C136/15,Q136="Ø 12",C136/12,Q136="Ø 13",C136/12,Q136="Ø 14",C136/11,Q136="Ø 15",C136/9,Q136="Ø 17",C136/7,Q136="Ø 19",C136/6,Q136="Ø 21",C136/4,Q136="Ø 27",C136,Q136="Ø 22",C136/4,Q136="Ø 26",C136/2)</f>
        <v>0</v>
      </c>
      <c r="E136" s="61" t="s">
        <v>69</v>
      </c>
      <c r="F136" s="62"/>
      <c r="G136" s="120" t="s">
        <v>546</v>
      </c>
      <c r="H136" s="63" t="s">
        <v>547</v>
      </c>
      <c r="I136" s="64" t="s">
        <v>106</v>
      </c>
      <c r="J136" s="65" t="s">
        <v>210</v>
      </c>
      <c r="K136" s="65" t="s">
        <v>134</v>
      </c>
      <c r="L136" s="65" t="s">
        <v>118</v>
      </c>
      <c r="M136" s="66" t="s">
        <v>91</v>
      </c>
      <c r="N136" s="65"/>
      <c r="O136" s="67">
        <v>9</v>
      </c>
      <c r="P136" s="68" t="s">
        <v>74</v>
      </c>
      <c r="Q136" s="66" t="s">
        <v>78</v>
      </c>
      <c r="R136" s="69">
        <v>840</v>
      </c>
      <c r="S136" s="70">
        <f t="shared" si="28"/>
        <v>0</v>
      </c>
      <c r="T136" s="71">
        <f t="shared" ref="T136:T137" si="39">R136/400</f>
        <v>2.1</v>
      </c>
      <c r="U136" s="72">
        <f t="shared" si="30"/>
        <v>0</v>
      </c>
    </row>
    <row r="137" spans="1:21" s="49" customFormat="1" ht="16.75" x14ac:dyDescent="0.55000000000000004">
      <c r="A137" s="101" t="s">
        <v>548</v>
      </c>
      <c r="B137"/>
      <c r="C137" s="123"/>
      <c r="D137" s="102">
        <f t="array" ref="D137">_xlfn.IFS(Q137="9x9",C137/24,Q137="11x11",C137/15,Q137="Ø 12",C137/12,Q137="Ø 13",C137/12,Q137="Ø 14",C137/11,Q137="Ø 15",C137/9,Q137="Ø 17",C137/7,Q137="Ø 19",C137/6,Q137="Ø 21",C137/4,Q137="Ø 27",C137,Q137="Ø 22",C137/4,Q137="Ø 26",C137/2)</f>
        <v>0</v>
      </c>
      <c r="E137" s="103" t="s">
        <v>97</v>
      </c>
      <c r="F137" s="104"/>
      <c r="G137" s="105" t="s">
        <v>549</v>
      </c>
      <c r="H137" s="105" t="s">
        <v>550</v>
      </c>
      <c r="I137" s="106" t="s">
        <v>63</v>
      </c>
      <c r="J137" s="107" t="s">
        <v>210</v>
      </c>
      <c r="K137" s="107" t="s">
        <v>133</v>
      </c>
      <c r="L137" s="107" t="s">
        <v>135</v>
      </c>
      <c r="M137" s="108" t="s">
        <v>94</v>
      </c>
      <c r="N137" s="107" t="s">
        <v>229</v>
      </c>
      <c r="O137" s="109">
        <v>12</v>
      </c>
      <c r="P137" s="110" t="s">
        <v>121</v>
      </c>
      <c r="Q137" s="108" t="s">
        <v>122</v>
      </c>
      <c r="R137" s="111">
        <v>420</v>
      </c>
      <c r="S137" s="112">
        <f t="shared" si="28"/>
        <v>0</v>
      </c>
      <c r="T137" s="113">
        <f t="shared" si="39"/>
        <v>1.05</v>
      </c>
      <c r="U137" s="114">
        <f t="shared" si="30"/>
        <v>0</v>
      </c>
    </row>
    <row r="138" spans="1:21" s="49" customFormat="1" ht="16.75" x14ac:dyDescent="0.55000000000000004">
      <c r="A138" s="59" t="s">
        <v>553</v>
      </c>
      <c r="B138"/>
      <c r="C138" s="123"/>
      <c r="D138" s="60">
        <f t="array" ref="D138">_xlfn.IFS(Q138="9x9",C138/24,Q138="11x11",C138/15,Q138="Ø 12",C138/12,Q138="Ø 13",C138/12,Q138="Ø 14",C138/11,Q138="Ø 15",C138/9,Q138="Ø 17",C138/7,Q138="Ø 19",C138/6,Q138="Ø 21",C138/4,Q138="Ø 27",C138,Q138="Ø 22",C138/4,Q138="Ø 26",C138/2)</f>
        <v>0</v>
      </c>
      <c r="E138" s="61" t="s">
        <v>69</v>
      </c>
      <c r="F138" s="62"/>
      <c r="G138" s="120" t="s">
        <v>554</v>
      </c>
      <c r="H138" s="63" t="s">
        <v>552</v>
      </c>
      <c r="I138" s="64" t="s">
        <v>106</v>
      </c>
      <c r="J138" s="65" t="s">
        <v>210</v>
      </c>
      <c r="K138" s="65" t="s">
        <v>107</v>
      </c>
      <c r="L138" s="65" t="s">
        <v>138</v>
      </c>
      <c r="M138" s="66" t="s">
        <v>89</v>
      </c>
      <c r="N138" s="65" t="s">
        <v>527</v>
      </c>
      <c r="O138" s="67">
        <v>6</v>
      </c>
      <c r="P138" s="68" t="s">
        <v>77</v>
      </c>
      <c r="Q138" s="66" t="s">
        <v>78</v>
      </c>
      <c r="R138" s="69">
        <v>1350</v>
      </c>
      <c r="S138" s="70">
        <f t="shared" si="28"/>
        <v>0</v>
      </c>
      <c r="T138" s="71">
        <f t="shared" ref="T138:T141" si="40">R138/400</f>
        <v>3.375</v>
      </c>
      <c r="U138" s="72">
        <f t="shared" si="30"/>
        <v>0</v>
      </c>
    </row>
    <row r="139" spans="1:21" s="49" customFormat="1" ht="16.75" x14ac:dyDescent="0.55000000000000004">
      <c r="A139" s="101" t="s">
        <v>556</v>
      </c>
      <c r="B139"/>
      <c r="C139" s="123"/>
      <c r="D139" s="102">
        <f t="array" ref="D139">_xlfn.IFS(Q139="9x9",C139/24,Q139="11x11",C139/15,Q139="Ø 12",C139/12,Q139="Ø 13",C139/12,Q139="Ø 14",C139/11,Q139="Ø 15",C139/9,Q139="Ø 17",C139/7,Q139="Ø 19",C139/6,Q139="Ø 21",C139/4,Q139="Ø 27",C139,Q139="Ø 22",C139/4,Q139="Ø 26",C139/2)</f>
        <v>0</v>
      </c>
      <c r="E139" s="103" t="s">
        <v>69</v>
      </c>
      <c r="F139" s="104"/>
      <c r="G139" s="121" t="s">
        <v>557</v>
      </c>
      <c r="H139" s="105" t="s">
        <v>555</v>
      </c>
      <c r="I139" s="106" t="s">
        <v>106</v>
      </c>
      <c r="J139" s="107" t="s">
        <v>210</v>
      </c>
      <c r="K139" s="107" t="s">
        <v>85</v>
      </c>
      <c r="L139" s="107" t="s">
        <v>138</v>
      </c>
      <c r="M139" s="108" t="s">
        <v>89</v>
      </c>
      <c r="N139" s="107" t="s">
        <v>527</v>
      </c>
      <c r="O139" s="109">
        <v>6</v>
      </c>
      <c r="P139" s="110" t="s">
        <v>77</v>
      </c>
      <c r="Q139" s="108" t="s">
        <v>78</v>
      </c>
      <c r="R139" s="111">
        <v>1350</v>
      </c>
      <c r="S139" s="112">
        <f t="shared" si="28"/>
        <v>0</v>
      </c>
      <c r="T139" s="113">
        <f t="shared" si="40"/>
        <v>3.375</v>
      </c>
      <c r="U139" s="114">
        <f t="shared" si="30"/>
        <v>0</v>
      </c>
    </row>
    <row r="140" spans="1:21" s="49" customFormat="1" ht="16.75" x14ac:dyDescent="0.55000000000000004">
      <c r="A140" s="59" t="s">
        <v>558</v>
      </c>
      <c r="B140"/>
      <c r="C140" s="123"/>
      <c r="D140" s="60">
        <f t="array" ref="D140">_xlfn.IFS(Q140="9x9",C140/24,Q140="11x11",C140/15,Q140="Ø 12",C140/12,Q140="Ø 13",C140/12,Q140="Ø 14",C140/11,Q140="Ø 15",C140/9,Q140="Ø 17",C140/7,Q140="Ø 19",C140/6,Q140="Ø 21",C140/4,Q140="Ø 27",C140,Q140="Ø 22",C140/4,Q140="Ø 26",C140/2)</f>
        <v>0</v>
      </c>
      <c r="E140" s="61" t="s">
        <v>97</v>
      </c>
      <c r="F140" s="62"/>
      <c r="G140" s="120" t="s">
        <v>559</v>
      </c>
      <c r="H140" s="63" t="s">
        <v>560</v>
      </c>
      <c r="I140" s="64" t="s">
        <v>106</v>
      </c>
      <c r="J140" s="65" t="s">
        <v>210</v>
      </c>
      <c r="K140" s="65" t="s">
        <v>270</v>
      </c>
      <c r="L140" s="65" t="s">
        <v>138</v>
      </c>
      <c r="M140" s="66" t="s">
        <v>123</v>
      </c>
      <c r="N140" s="65" t="s">
        <v>527</v>
      </c>
      <c r="O140" s="67">
        <v>6</v>
      </c>
      <c r="P140" s="68" t="s">
        <v>77</v>
      </c>
      <c r="Q140" s="66" t="s">
        <v>78</v>
      </c>
      <c r="R140" s="69">
        <v>840</v>
      </c>
      <c r="S140" s="70">
        <f t="shared" si="28"/>
        <v>0</v>
      </c>
      <c r="T140" s="71">
        <f t="shared" si="40"/>
        <v>2.1</v>
      </c>
      <c r="U140" s="72">
        <f t="shared" si="30"/>
        <v>0</v>
      </c>
    </row>
    <row r="141" spans="1:21" s="49" customFormat="1" ht="16.75" x14ac:dyDescent="0.55000000000000004">
      <c r="A141" s="101" t="s">
        <v>561</v>
      </c>
      <c r="B141"/>
      <c r="C141" s="123"/>
      <c r="D141" s="102">
        <f t="array" ref="D141">_xlfn.IFS(Q141="9x9",C141/24,Q141="11x11",C141/15,Q141="Ø 12",C141/12,Q141="Ø 13",C141/12,Q141="Ø 14",C141/11,Q141="Ø 15",C141/9,Q141="Ø 17",C141/7,Q141="Ø 19",C141/6,Q141="Ø 21",C141/4,Q141="Ø 27",C141,Q141="Ø 22",C141/4,Q141="Ø 26",C141/2)</f>
        <v>0</v>
      </c>
      <c r="E141" s="103" t="s">
        <v>97</v>
      </c>
      <c r="F141" s="104"/>
      <c r="G141" s="105" t="s">
        <v>562</v>
      </c>
      <c r="H141" s="105" t="s">
        <v>563</v>
      </c>
      <c r="I141" s="106" t="s">
        <v>70</v>
      </c>
      <c r="J141" s="107" t="s">
        <v>210</v>
      </c>
      <c r="K141" s="107" t="s">
        <v>564</v>
      </c>
      <c r="L141" s="107" t="s">
        <v>119</v>
      </c>
      <c r="M141" s="108" t="s">
        <v>182</v>
      </c>
      <c r="N141" s="107" t="s">
        <v>565</v>
      </c>
      <c r="O141" s="109">
        <v>12</v>
      </c>
      <c r="P141" s="110" t="s">
        <v>121</v>
      </c>
      <c r="Q141" s="108" t="s">
        <v>68</v>
      </c>
      <c r="R141" s="111">
        <v>920</v>
      </c>
      <c r="S141" s="112">
        <f t="shared" si="28"/>
        <v>0</v>
      </c>
      <c r="T141" s="113">
        <f t="shared" si="40"/>
        <v>2.2999999999999998</v>
      </c>
      <c r="U141" s="114">
        <f t="shared" si="30"/>
        <v>0</v>
      </c>
    </row>
    <row r="142" spans="1:21" s="84" customFormat="1" ht="15.75" customHeight="1" x14ac:dyDescent="0.3">
      <c r="A142" s="73" t="s">
        <v>566</v>
      </c>
      <c r="B142"/>
      <c r="C142" s="124"/>
      <c r="D142" s="74"/>
      <c r="E142" s="75"/>
      <c r="F142" s="74"/>
      <c r="G142" s="76" t="s">
        <v>567</v>
      </c>
      <c r="H142" s="77"/>
      <c r="I142" s="78"/>
      <c r="J142" s="78"/>
      <c r="K142" s="78"/>
      <c r="L142" s="78"/>
      <c r="M142" s="79"/>
      <c r="N142" s="78"/>
      <c r="O142" s="78"/>
      <c r="P142" s="77"/>
      <c r="Q142" s="78"/>
      <c r="R142" s="80"/>
      <c r="S142" s="81"/>
      <c r="T142" s="82"/>
      <c r="U142" s="83"/>
    </row>
    <row r="143" spans="1:21" s="49" customFormat="1" ht="16.75" x14ac:dyDescent="0.55000000000000004">
      <c r="A143" s="59" t="s">
        <v>573</v>
      </c>
      <c r="B143"/>
      <c r="C143" s="123"/>
      <c r="D143" s="60">
        <f t="array" ref="D143">_xlfn.IFS(Q143="9x9",C143/24,Q143="11x11",C143/15,Q143="Ø 12",C143/12,Q143="Ø 13",C143/12,Q143="Ø 14",C143/11,Q143="Ø 15",C143/9,Q143="Ø 17",C143/7,Q143="Ø 19",C143/6,Q143="Ø 21",C143/4,Q143="Ø 27",C143,Q143="Ø 22",C143/4,Q143="Ø 26",C143/2)</f>
        <v>0</v>
      </c>
      <c r="E143" s="61" t="s">
        <v>69</v>
      </c>
      <c r="F143" s="62"/>
      <c r="G143" s="120" t="s">
        <v>574</v>
      </c>
      <c r="H143" s="63" t="s">
        <v>570</v>
      </c>
      <c r="I143" s="64" t="s">
        <v>63</v>
      </c>
      <c r="J143" s="65" t="s">
        <v>210</v>
      </c>
      <c r="K143" s="65" t="s">
        <v>575</v>
      </c>
      <c r="L143" s="65" t="s">
        <v>138</v>
      </c>
      <c r="M143" s="66" t="s">
        <v>572</v>
      </c>
      <c r="N143" s="65" t="s">
        <v>120</v>
      </c>
      <c r="O143" s="67">
        <v>9</v>
      </c>
      <c r="P143" s="68" t="s">
        <v>74</v>
      </c>
      <c r="Q143" s="66" t="s">
        <v>78</v>
      </c>
      <c r="R143" s="69">
        <v>840</v>
      </c>
      <c r="S143" s="70">
        <f t="shared" ref="S143:S153" si="41">C143*R143</f>
        <v>0</v>
      </c>
      <c r="T143" s="71">
        <f t="shared" ref="T143:T144" si="42">R143/400</f>
        <v>2.1</v>
      </c>
      <c r="U143" s="72">
        <f t="shared" ref="U143:U153" si="43">T143*C143</f>
        <v>0</v>
      </c>
    </row>
    <row r="144" spans="1:21" s="49" customFormat="1" ht="16.75" x14ac:dyDescent="0.55000000000000004">
      <c r="A144" s="101" t="s">
        <v>576</v>
      </c>
      <c r="B144"/>
      <c r="C144" s="123"/>
      <c r="D144" s="102">
        <f t="array" ref="D144">_xlfn.IFS(Q144="9x9",C144/24,Q144="11x11",C144/15,Q144="Ø 12",C144/12,Q144="Ø 13",C144/12,Q144="Ø 14",C144/11,Q144="Ø 15",C144/9,Q144="Ø 17",C144/7,Q144="Ø 19",C144/6,Q144="Ø 21",C144/4,Q144="Ø 27",C144,Q144="Ø 22",C144/4,Q144="Ø 26",C144/2)</f>
        <v>0</v>
      </c>
      <c r="E144" s="103" t="s">
        <v>97</v>
      </c>
      <c r="F144" s="104"/>
      <c r="G144" s="105" t="s">
        <v>577</v>
      </c>
      <c r="H144" s="105" t="s">
        <v>578</v>
      </c>
      <c r="I144" s="106" t="s">
        <v>63</v>
      </c>
      <c r="J144" s="107" t="s">
        <v>234</v>
      </c>
      <c r="K144" s="107" t="s">
        <v>571</v>
      </c>
      <c r="L144" s="107" t="s">
        <v>112</v>
      </c>
      <c r="M144" s="108" t="s">
        <v>87</v>
      </c>
      <c r="N144" s="107" t="s">
        <v>527</v>
      </c>
      <c r="O144" s="109">
        <v>6</v>
      </c>
      <c r="P144" s="110" t="s">
        <v>77</v>
      </c>
      <c r="Q144" s="108" t="s">
        <v>78</v>
      </c>
      <c r="R144" s="111">
        <v>840</v>
      </c>
      <c r="S144" s="112">
        <f t="shared" si="41"/>
        <v>0</v>
      </c>
      <c r="T144" s="113">
        <f t="shared" si="42"/>
        <v>2.1</v>
      </c>
      <c r="U144" s="114">
        <f t="shared" si="43"/>
        <v>0</v>
      </c>
    </row>
    <row r="145" spans="1:21" s="49" customFormat="1" ht="16.75" x14ac:dyDescent="0.55000000000000004">
      <c r="A145" s="59" t="s">
        <v>583</v>
      </c>
      <c r="B145"/>
      <c r="C145" s="123"/>
      <c r="D145" s="60">
        <f t="array" ref="D145">_xlfn.IFS(Q145="9x9",C145/24,Q145="11x11",C145/15,Q145="Ø 12",C145/12,Q145="Ø 13",C145/12,Q145="Ø 14",C145/11,Q145="Ø 15",C145/9,Q145="Ø 17",C145/7,Q145="Ø 19",C145/6,Q145="Ø 21",C145/4,Q145="Ø 27",C145,Q145="Ø 22",C145/4,Q145="Ø 26",C145/2)</f>
        <v>0</v>
      </c>
      <c r="E145" s="61" t="s">
        <v>69</v>
      </c>
      <c r="F145" s="62"/>
      <c r="G145" s="120" t="s">
        <v>584</v>
      </c>
      <c r="H145" s="63" t="s">
        <v>582</v>
      </c>
      <c r="I145" s="64" t="s">
        <v>70</v>
      </c>
      <c r="J145" s="65" t="s">
        <v>140</v>
      </c>
      <c r="K145" s="65" t="s">
        <v>579</v>
      </c>
      <c r="L145" s="65" t="s">
        <v>135</v>
      </c>
      <c r="M145" s="66" t="s">
        <v>96</v>
      </c>
      <c r="N145" s="65" t="s">
        <v>581</v>
      </c>
      <c r="O145" s="67">
        <v>15</v>
      </c>
      <c r="P145" s="68" t="s">
        <v>179</v>
      </c>
      <c r="Q145" s="66" t="s">
        <v>122</v>
      </c>
      <c r="R145" s="69">
        <v>420</v>
      </c>
      <c r="S145" s="70">
        <f t="shared" si="41"/>
        <v>0</v>
      </c>
      <c r="T145" s="71">
        <f t="shared" ref="T145:T148" si="44">R145/400</f>
        <v>1.05</v>
      </c>
      <c r="U145" s="72">
        <f t="shared" si="43"/>
        <v>0</v>
      </c>
    </row>
    <row r="146" spans="1:21" s="49" customFormat="1" ht="16.75" x14ac:dyDescent="0.55000000000000004">
      <c r="A146" s="101" t="s">
        <v>585</v>
      </c>
      <c r="B146"/>
      <c r="C146" s="123"/>
      <c r="D146" s="102">
        <f t="array" ref="D146">_xlfn.IFS(Q146="9x9",C146/24,Q146="11x11",C146/15,Q146="Ø 12",C146/12,Q146="Ø 13",C146/12,Q146="Ø 14",C146/11,Q146="Ø 15",C146/9,Q146="Ø 17",C146/7,Q146="Ø 19",C146/6,Q146="Ø 21",C146/4,Q146="Ø 27",C146,Q146="Ø 22",C146/4,Q146="Ø 26",C146/2)</f>
        <v>0</v>
      </c>
      <c r="E146" s="103"/>
      <c r="F146" s="104"/>
      <c r="G146" s="121" t="s">
        <v>586</v>
      </c>
      <c r="H146" s="105" t="s">
        <v>582</v>
      </c>
      <c r="I146" s="106" t="s">
        <v>70</v>
      </c>
      <c r="J146" s="107" t="s">
        <v>140</v>
      </c>
      <c r="K146" s="107" t="s">
        <v>587</v>
      </c>
      <c r="L146" s="107" t="s">
        <v>65</v>
      </c>
      <c r="M146" s="108" t="s">
        <v>89</v>
      </c>
      <c r="N146" s="107" t="s">
        <v>581</v>
      </c>
      <c r="O146" s="109">
        <v>9</v>
      </c>
      <c r="P146" s="110" t="s">
        <v>74</v>
      </c>
      <c r="Q146" s="108" t="s">
        <v>68</v>
      </c>
      <c r="R146" s="111">
        <v>920</v>
      </c>
      <c r="S146" s="112">
        <f t="shared" si="41"/>
        <v>0</v>
      </c>
      <c r="T146" s="113">
        <f t="shared" si="44"/>
        <v>2.2999999999999998</v>
      </c>
      <c r="U146" s="114">
        <f t="shared" si="43"/>
        <v>0</v>
      </c>
    </row>
    <row r="147" spans="1:21" s="49" customFormat="1" ht="16.75" x14ac:dyDescent="0.55000000000000004">
      <c r="A147" s="59" t="s">
        <v>588</v>
      </c>
      <c r="B147"/>
      <c r="C147" s="123"/>
      <c r="D147" s="60">
        <f t="array" ref="D147">_xlfn.IFS(Q147="9x9",C147/24,Q147="11x11",C147/15,Q147="Ø 12",C147/12,Q147="Ø 13",C147/12,Q147="Ø 14",C147/11,Q147="Ø 15",C147/9,Q147="Ø 17",C147/7,Q147="Ø 19",C147/6,Q147="Ø 21",C147/4,Q147="Ø 27",C147,Q147="Ø 22",C147/4,Q147="Ø 26",C147/2)</f>
        <v>0</v>
      </c>
      <c r="E147" s="61" t="s">
        <v>69</v>
      </c>
      <c r="F147" s="62"/>
      <c r="G147" s="120" t="s">
        <v>589</v>
      </c>
      <c r="H147" s="63" t="s">
        <v>590</v>
      </c>
      <c r="I147" s="64" t="s">
        <v>101</v>
      </c>
      <c r="J147" s="65" t="s">
        <v>210</v>
      </c>
      <c r="K147" s="65" t="s">
        <v>591</v>
      </c>
      <c r="L147" s="65" t="s">
        <v>592</v>
      </c>
      <c r="M147" s="66" t="s">
        <v>76</v>
      </c>
      <c r="N147" s="65" t="s">
        <v>593</v>
      </c>
      <c r="O147" s="67">
        <v>6</v>
      </c>
      <c r="P147" s="68" t="s">
        <v>77</v>
      </c>
      <c r="Q147" s="66" t="s">
        <v>78</v>
      </c>
      <c r="R147" s="69">
        <v>970</v>
      </c>
      <c r="S147" s="70">
        <f t="shared" si="41"/>
        <v>0</v>
      </c>
      <c r="T147" s="71">
        <f t="shared" si="44"/>
        <v>2.4249999999999998</v>
      </c>
      <c r="U147" s="72">
        <f t="shared" si="43"/>
        <v>0</v>
      </c>
    </row>
    <row r="148" spans="1:21" s="49" customFormat="1" ht="16.75" x14ac:dyDescent="0.55000000000000004">
      <c r="A148" s="101" t="s">
        <v>594</v>
      </c>
      <c r="B148"/>
      <c r="C148" s="123"/>
      <c r="D148" s="102">
        <f t="array" ref="D148">_xlfn.IFS(Q148="9x9",C148/24,Q148="11x11",C148/15,Q148="Ø 12",C148/12,Q148="Ø 13",C148/12,Q148="Ø 14",C148/11,Q148="Ø 15",C148/9,Q148="Ø 17",C148/7,Q148="Ø 19",C148/6,Q148="Ø 21",C148/4,Q148="Ø 27",C148,Q148="Ø 22",C148/4,Q148="Ø 26",C148/2)</f>
        <v>0</v>
      </c>
      <c r="E148" s="103"/>
      <c r="F148" s="104"/>
      <c r="G148" s="121" t="s">
        <v>595</v>
      </c>
      <c r="H148" s="105" t="s">
        <v>590</v>
      </c>
      <c r="I148" s="106" t="s">
        <v>101</v>
      </c>
      <c r="J148" s="107" t="s">
        <v>210</v>
      </c>
      <c r="K148" s="107" t="s">
        <v>209</v>
      </c>
      <c r="L148" s="107" t="s">
        <v>103</v>
      </c>
      <c r="M148" s="108" t="s">
        <v>232</v>
      </c>
      <c r="N148" s="107" t="s">
        <v>441</v>
      </c>
      <c r="O148" s="109">
        <v>6</v>
      </c>
      <c r="P148" s="110" t="s">
        <v>77</v>
      </c>
      <c r="Q148" s="108" t="s">
        <v>78</v>
      </c>
      <c r="R148" s="111">
        <v>970</v>
      </c>
      <c r="S148" s="112">
        <f t="shared" si="41"/>
        <v>0</v>
      </c>
      <c r="T148" s="113">
        <f t="shared" si="44"/>
        <v>2.4249999999999998</v>
      </c>
      <c r="U148" s="114">
        <f t="shared" si="43"/>
        <v>0</v>
      </c>
    </row>
    <row r="149" spans="1:21" s="49" customFormat="1" ht="16.75" x14ac:dyDescent="0.55000000000000004">
      <c r="A149" s="59" t="s">
        <v>596</v>
      </c>
      <c r="B149"/>
      <c r="C149" s="123"/>
      <c r="D149" s="60">
        <f t="array" ref="D149">_xlfn.IFS(Q149="9x9",C149/24,Q149="11x11",C149/15,Q149="Ø 12",C149/12,Q149="Ø 13",C149/12,Q149="Ø 14",C149/11,Q149="Ø 15",C149/9,Q149="Ø 17",C149/7,Q149="Ø 19",C149/6,Q149="Ø 21",C149/4,Q149="Ø 27",C149,Q149="Ø 22",C149/4,Q149="Ø 26",C149/2)</f>
        <v>0</v>
      </c>
      <c r="E149" s="61" t="s">
        <v>97</v>
      </c>
      <c r="F149" s="62"/>
      <c r="G149" s="63" t="s">
        <v>597</v>
      </c>
      <c r="H149" s="63" t="s">
        <v>598</v>
      </c>
      <c r="I149" s="64" t="s">
        <v>70</v>
      </c>
      <c r="J149" s="65" t="s">
        <v>210</v>
      </c>
      <c r="K149" s="65" t="s">
        <v>599</v>
      </c>
      <c r="L149" s="65" t="s">
        <v>108</v>
      </c>
      <c r="M149" s="66" t="s">
        <v>230</v>
      </c>
      <c r="N149" s="65" t="s">
        <v>600</v>
      </c>
      <c r="O149" s="67">
        <v>2</v>
      </c>
      <c r="P149" s="68" t="s">
        <v>93</v>
      </c>
      <c r="Q149" s="66" t="s">
        <v>90</v>
      </c>
      <c r="R149" s="69">
        <v>1080</v>
      </c>
      <c r="S149" s="70">
        <f t="shared" si="41"/>
        <v>0</v>
      </c>
      <c r="T149" s="71">
        <f t="shared" ref="T149:T151" si="45">R149/400</f>
        <v>2.7</v>
      </c>
      <c r="U149" s="72">
        <f t="shared" si="43"/>
        <v>0</v>
      </c>
    </row>
    <row r="150" spans="1:21" s="49" customFormat="1" ht="16.75" x14ac:dyDescent="0.55000000000000004">
      <c r="A150" s="101" t="s">
        <v>602</v>
      </c>
      <c r="B150"/>
      <c r="C150" s="123"/>
      <c r="D150" s="102">
        <f t="array" ref="D150">_xlfn.IFS(Q150="9x9",C150/24,Q150="11x11",C150/15,Q150="Ø 12",C150/12,Q150="Ø 13",C150/12,Q150="Ø 14",C150/11,Q150="Ø 15",C150/9,Q150="Ø 17",C150/7,Q150="Ø 19",C150/6,Q150="Ø 21",C150/4,Q150="Ø 27",C150,Q150="Ø 22",C150/4,Q150="Ø 26",C150/2)</f>
        <v>0</v>
      </c>
      <c r="E150" s="103" t="s">
        <v>97</v>
      </c>
      <c r="F150" s="104"/>
      <c r="G150" s="105" t="s">
        <v>603</v>
      </c>
      <c r="H150" s="105" t="s">
        <v>598</v>
      </c>
      <c r="I150" s="106" t="s">
        <v>63</v>
      </c>
      <c r="J150" s="107" t="s">
        <v>210</v>
      </c>
      <c r="K150" s="107" t="s">
        <v>601</v>
      </c>
      <c r="L150" s="107" t="s">
        <v>108</v>
      </c>
      <c r="M150" s="108" t="s">
        <v>488</v>
      </c>
      <c r="N150" s="107" t="s">
        <v>600</v>
      </c>
      <c r="O150" s="109">
        <v>2</v>
      </c>
      <c r="P150" s="110" t="s">
        <v>93</v>
      </c>
      <c r="Q150" s="108" t="s">
        <v>90</v>
      </c>
      <c r="R150" s="111">
        <v>1080</v>
      </c>
      <c r="S150" s="112">
        <f t="shared" si="41"/>
        <v>0</v>
      </c>
      <c r="T150" s="113">
        <f t="shared" si="45"/>
        <v>2.7</v>
      </c>
      <c r="U150" s="114">
        <f t="shared" si="43"/>
        <v>0</v>
      </c>
    </row>
    <row r="151" spans="1:21" s="49" customFormat="1" ht="16.75" x14ac:dyDescent="0.55000000000000004">
      <c r="A151" s="59" t="s">
        <v>605</v>
      </c>
      <c r="B151"/>
      <c r="C151" s="123"/>
      <c r="D151" s="60">
        <f t="array" ref="D151">_xlfn.IFS(Q151="9x9",C151/24,Q151="11x11",C151/15,Q151="Ø 12",C151/12,Q151="Ø 13",C151/12,Q151="Ø 14",C151/11,Q151="Ø 15",C151/9,Q151="Ø 17",C151/7,Q151="Ø 19",C151/6,Q151="Ø 21",C151/4,Q151="Ø 27",C151,Q151="Ø 22",C151/4,Q151="Ø 26",C151/2)</f>
        <v>0</v>
      </c>
      <c r="E151" s="61" t="s">
        <v>97</v>
      </c>
      <c r="F151" s="62"/>
      <c r="G151" s="63" t="s">
        <v>606</v>
      </c>
      <c r="H151" s="63" t="s">
        <v>598</v>
      </c>
      <c r="I151" s="64" t="s">
        <v>70</v>
      </c>
      <c r="J151" s="65" t="s">
        <v>210</v>
      </c>
      <c r="K151" s="65" t="s">
        <v>219</v>
      </c>
      <c r="L151" s="65" t="s">
        <v>108</v>
      </c>
      <c r="M151" s="66" t="s">
        <v>116</v>
      </c>
      <c r="N151" s="65" t="s">
        <v>604</v>
      </c>
      <c r="O151" s="67">
        <v>2</v>
      </c>
      <c r="P151" s="68" t="s">
        <v>93</v>
      </c>
      <c r="Q151" s="66" t="s">
        <v>90</v>
      </c>
      <c r="R151" s="69">
        <v>1080</v>
      </c>
      <c r="S151" s="70">
        <f t="shared" si="41"/>
        <v>0</v>
      </c>
      <c r="T151" s="71">
        <f t="shared" si="45"/>
        <v>2.7</v>
      </c>
      <c r="U151" s="72">
        <f t="shared" si="43"/>
        <v>0</v>
      </c>
    </row>
    <row r="152" spans="1:21" s="49" customFormat="1" ht="16.75" x14ac:dyDescent="0.55000000000000004">
      <c r="A152" s="101" t="s">
        <v>610</v>
      </c>
      <c r="B152"/>
      <c r="C152" s="123"/>
      <c r="D152" s="102">
        <f t="array" ref="D152">_xlfn.IFS(Q152="9x9",C152/24,Q152="11x11",C152/15,Q152="Ø 12",C152/12,Q152="Ø 13",C152/12,Q152="Ø 14",C152/11,Q152="Ø 15",C152/9,Q152="Ø 17",C152/7,Q152="Ø 19",C152/6,Q152="Ø 21",C152/4,Q152="Ø 27",C152,Q152="Ø 22",C152/4,Q152="Ø 26",C152/2)</f>
        <v>0</v>
      </c>
      <c r="E152" s="103" t="s">
        <v>69</v>
      </c>
      <c r="F152" s="104"/>
      <c r="G152" s="121" t="s">
        <v>611</v>
      </c>
      <c r="H152" s="105" t="s">
        <v>607</v>
      </c>
      <c r="I152" s="106" t="s">
        <v>70</v>
      </c>
      <c r="J152" s="107" t="s">
        <v>608</v>
      </c>
      <c r="K152" s="107" t="s">
        <v>168</v>
      </c>
      <c r="L152" s="107" t="s">
        <v>112</v>
      </c>
      <c r="M152" s="108" t="s">
        <v>487</v>
      </c>
      <c r="N152" s="107" t="s">
        <v>609</v>
      </c>
      <c r="O152" s="109">
        <v>3</v>
      </c>
      <c r="P152" s="110" t="s">
        <v>100</v>
      </c>
      <c r="Q152" s="108" t="s">
        <v>68</v>
      </c>
      <c r="R152" s="111">
        <v>920</v>
      </c>
      <c r="S152" s="112">
        <f t="shared" si="41"/>
        <v>0</v>
      </c>
      <c r="T152" s="113">
        <f>R152/400</f>
        <v>2.2999999999999998</v>
      </c>
      <c r="U152" s="114">
        <f t="shared" si="43"/>
        <v>0</v>
      </c>
    </row>
    <row r="153" spans="1:21" s="49" customFormat="1" ht="16.75" x14ac:dyDescent="0.55000000000000004">
      <c r="A153" s="59" t="s">
        <v>612</v>
      </c>
      <c r="B153"/>
      <c r="C153" s="123"/>
      <c r="D153" s="60">
        <f t="array" ref="D153">_xlfn.IFS(Q153="9x9",C153/24,Q153="11x11",C153/15,Q153="Ø 12",C153/12,Q153="Ø 13",C153/12,Q153="Ø 14",C153/11,Q153="Ø 15",C153/9,Q153="Ø 17",C153/7,Q153="Ø 19",C153/6,Q153="Ø 21",C153/4,Q153="Ø 27",C153,Q153="Ø 22",C153/4,Q153="Ø 26",C153/2)</f>
        <v>0</v>
      </c>
      <c r="E153" s="61" t="s">
        <v>97</v>
      </c>
      <c r="F153" s="62"/>
      <c r="G153" s="63" t="s">
        <v>613</v>
      </c>
      <c r="H153" s="63" t="s">
        <v>614</v>
      </c>
      <c r="I153" s="64" t="s">
        <v>70</v>
      </c>
      <c r="J153" s="65" t="s">
        <v>210</v>
      </c>
      <c r="K153" s="65" t="s">
        <v>580</v>
      </c>
      <c r="L153" s="65" t="s">
        <v>103</v>
      </c>
      <c r="M153" s="66" t="s">
        <v>488</v>
      </c>
      <c r="N153" s="65" t="s">
        <v>229</v>
      </c>
      <c r="O153" s="67">
        <v>1</v>
      </c>
      <c r="P153" s="68" t="s">
        <v>165</v>
      </c>
      <c r="Q153" s="66" t="s">
        <v>90</v>
      </c>
      <c r="R153" s="69">
        <v>1080</v>
      </c>
      <c r="S153" s="70">
        <f t="shared" si="41"/>
        <v>0</v>
      </c>
      <c r="T153" s="71">
        <f t="shared" ref="T153" si="46">R153/400</f>
        <v>2.7</v>
      </c>
      <c r="U153" s="72">
        <f t="shared" si="43"/>
        <v>0</v>
      </c>
    </row>
    <row r="154" spans="1:21" s="84" customFormat="1" ht="15.75" customHeight="1" x14ac:dyDescent="0.3">
      <c r="A154" s="73" t="s">
        <v>566</v>
      </c>
      <c r="B154"/>
      <c r="C154" s="124"/>
      <c r="D154" s="74"/>
      <c r="E154" s="75"/>
      <c r="F154" s="74"/>
      <c r="G154" s="76" t="s">
        <v>615</v>
      </c>
      <c r="H154" s="77"/>
      <c r="I154" s="78"/>
      <c r="J154" s="78"/>
      <c r="K154" s="78"/>
      <c r="L154" s="78"/>
      <c r="M154" s="79"/>
      <c r="N154" s="78"/>
      <c r="O154" s="77"/>
      <c r="P154" s="77"/>
      <c r="Q154" s="78"/>
      <c r="R154" s="80"/>
      <c r="S154" s="81"/>
      <c r="T154" s="82"/>
      <c r="U154" s="83"/>
    </row>
    <row r="155" spans="1:21" s="49" customFormat="1" ht="16.75" x14ac:dyDescent="0.55000000000000004">
      <c r="A155" s="101" t="s">
        <v>616</v>
      </c>
      <c r="B155"/>
      <c r="C155" s="123"/>
      <c r="D155" s="102">
        <f t="array" ref="D155">_xlfn.IFS(Q155="9x9",C155/24,Q155="11x11",C155/15,Q155="Ø 12",C155/12,Q155="Ø 13",C155/12,Q155="Ø 14",C155/11,Q155="Ø 15",C155/9,Q155="Ø 17",C155/7,Q155="Ø 19",C155/6,Q155="Ø 21",C155/4,Q155="Ø 27",C155,Q155="Ø 22",C155/4,Q155="Ø 26",C155/2)</f>
        <v>0</v>
      </c>
      <c r="E155" s="103" t="s">
        <v>97</v>
      </c>
      <c r="F155" s="104"/>
      <c r="G155" s="105" t="s">
        <v>617</v>
      </c>
      <c r="H155" s="105" t="s">
        <v>618</v>
      </c>
      <c r="I155" s="106" t="s">
        <v>63</v>
      </c>
      <c r="J155" s="107" t="s">
        <v>210</v>
      </c>
      <c r="K155" s="107" t="s">
        <v>145</v>
      </c>
      <c r="L155" s="107" t="s">
        <v>118</v>
      </c>
      <c r="M155" s="108" t="s">
        <v>129</v>
      </c>
      <c r="N155" s="107" t="s">
        <v>619</v>
      </c>
      <c r="O155" s="109">
        <v>9</v>
      </c>
      <c r="P155" s="110" t="s">
        <v>74</v>
      </c>
      <c r="Q155" s="108" t="s">
        <v>81</v>
      </c>
      <c r="R155" s="111">
        <v>620</v>
      </c>
      <c r="S155" s="112">
        <f>C155*R155</f>
        <v>0</v>
      </c>
      <c r="T155" s="113">
        <f t="shared" ref="T155:T157" si="47">R155/400</f>
        <v>1.55</v>
      </c>
      <c r="U155" s="114">
        <f>T155*C155</f>
        <v>0</v>
      </c>
    </row>
    <row r="156" spans="1:21" s="49" customFormat="1" ht="16.75" x14ac:dyDescent="0.55000000000000004">
      <c r="A156" s="59" t="s">
        <v>620</v>
      </c>
      <c r="B156"/>
      <c r="C156" s="123"/>
      <c r="D156" s="60">
        <f t="array" ref="D156">_xlfn.IFS(Q156="9x9",C156/24,Q156="11x11",C156/15,Q156="Ø 12",C156/12,Q156="Ø 13",C156/12,Q156="Ø 14",C156/11,Q156="Ø 15",C156/9,Q156="Ø 17",C156/7,Q156="Ø 19",C156/6,Q156="Ø 21",C156/4,Q156="Ø 27",C156,Q156="Ø 22",C156/4,Q156="Ø 26",C156/2)</f>
        <v>0</v>
      </c>
      <c r="E156" s="61" t="s">
        <v>97</v>
      </c>
      <c r="F156" s="62"/>
      <c r="G156" s="63" t="s">
        <v>621</v>
      </c>
      <c r="H156" s="63" t="s">
        <v>622</v>
      </c>
      <c r="I156" s="64" t="s">
        <v>70</v>
      </c>
      <c r="J156" s="65" t="s">
        <v>140</v>
      </c>
      <c r="K156" s="65" t="s">
        <v>107</v>
      </c>
      <c r="L156" s="65" t="s">
        <v>147</v>
      </c>
      <c r="M156" s="66" t="s">
        <v>623</v>
      </c>
      <c r="N156" s="65" t="s">
        <v>624</v>
      </c>
      <c r="O156" s="67">
        <v>5</v>
      </c>
      <c r="P156" s="68" t="s">
        <v>129</v>
      </c>
      <c r="Q156" s="66" t="s">
        <v>68</v>
      </c>
      <c r="R156" s="69">
        <v>920</v>
      </c>
      <c r="S156" s="70">
        <f>C156*R156</f>
        <v>0</v>
      </c>
      <c r="T156" s="71">
        <f t="shared" si="47"/>
        <v>2.2999999999999998</v>
      </c>
      <c r="U156" s="72">
        <f>T156*C156</f>
        <v>0</v>
      </c>
    </row>
    <row r="157" spans="1:21" s="49" customFormat="1" ht="16.75" x14ac:dyDescent="0.55000000000000004">
      <c r="A157" s="101" t="s">
        <v>625</v>
      </c>
      <c r="B157"/>
      <c r="C157" s="123"/>
      <c r="D157" s="102">
        <f t="array" ref="D157">_xlfn.IFS(Q157="9x9",C157/24,Q157="11x11",C157/15,Q157="Ø 12",C157/12,Q157="Ø 13",C157/12,Q157="Ø 14",C157/11,Q157="Ø 15",C157/9,Q157="Ø 17",C157/7,Q157="Ø 19",C157/6,Q157="Ø 21",C157/4,Q157="Ø 27",C157,Q157="Ø 22",C157/4,Q157="Ø 26",C157/2)</f>
        <v>0</v>
      </c>
      <c r="E157" s="103" t="s">
        <v>97</v>
      </c>
      <c r="F157" s="104"/>
      <c r="G157" s="105" t="s">
        <v>621</v>
      </c>
      <c r="H157" s="105" t="s">
        <v>622</v>
      </c>
      <c r="I157" s="106" t="s">
        <v>70</v>
      </c>
      <c r="J157" s="107" t="s">
        <v>140</v>
      </c>
      <c r="K157" s="107" t="s">
        <v>107</v>
      </c>
      <c r="L157" s="107" t="s">
        <v>147</v>
      </c>
      <c r="M157" s="108" t="s">
        <v>623</v>
      </c>
      <c r="N157" s="107" t="s">
        <v>624</v>
      </c>
      <c r="O157" s="109">
        <v>5</v>
      </c>
      <c r="P157" s="110" t="s">
        <v>129</v>
      </c>
      <c r="Q157" s="108" t="s">
        <v>90</v>
      </c>
      <c r="R157" s="111">
        <v>1080</v>
      </c>
      <c r="S157" s="112">
        <f>C157*R157</f>
        <v>0</v>
      </c>
      <c r="T157" s="113">
        <f t="shared" si="47"/>
        <v>2.7</v>
      </c>
      <c r="U157" s="114">
        <f>T157*C157</f>
        <v>0</v>
      </c>
    </row>
    <row r="158" spans="1:21" s="84" customFormat="1" ht="15.75" customHeight="1" x14ac:dyDescent="0.3">
      <c r="A158" s="73" t="s">
        <v>566</v>
      </c>
      <c r="B158"/>
      <c r="C158" s="124"/>
      <c r="D158" s="74"/>
      <c r="E158" s="75"/>
      <c r="F158" s="74"/>
      <c r="G158" s="76" t="s">
        <v>626</v>
      </c>
      <c r="H158" s="77"/>
      <c r="I158" s="78"/>
      <c r="J158" s="78"/>
      <c r="K158" s="78"/>
      <c r="L158" s="78"/>
      <c r="M158" s="79"/>
      <c r="N158" s="78"/>
      <c r="O158" s="77"/>
      <c r="P158" s="77"/>
      <c r="Q158" s="78"/>
      <c r="R158" s="80"/>
      <c r="S158" s="81"/>
      <c r="T158" s="82"/>
      <c r="U158" s="83"/>
    </row>
    <row r="159" spans="1:21" s="49" customFormat="1" ht="16.75" x14ac:dyDescent="0.55000000000000004">
      <c r="A159" s="59" t="s">
        <v>627</v>
      </c>
      <c r="B159"/>
      <c r="C159" s="123"/>
      <c r="D159" s="60">
        <f t="array" ref="D159">_xlfn.IFS(Q159="9x9",C159/24,Q159="11x11",C159/15,Q159="Ø 12",C159/12,Q159="Ø 13",C159/12,Q159="Ø 14",C159/11,Q159="Ø 15",C159/9,Q159="Ø 17",C159/7,Q159="Ø 19",C159/6,Q159="Ø 21",C159/4,Q159="Ø 27",C159,Q159="Ø 22",C159/4,Q159="Ø 26",C159/2)</f>
        <v>0</v>
      </c>
      <c r="E159" s="61" t="s">
        <v>69</v>
      </c>
      <c r="F159" s="62"/>
      <c r="G159" s="120" t="s">
        <v>628</v>
      </c>
      <c r="H159" s="63" t="s">
        <v>629</v>
      </c>
      <c r="I159" s="64" t="s">
        <v>70</v>
      </c>
      <c r="J159" s="65" t="s">
        <v>140</v>
      </c>
      <c r="K159" s="65" t="s">
        <v>516</v>
      </c>
      <c r="L159" s="65" t="s">
        <v>103</v>
      </c>
      <c r="M159" s="66" t="s">
        <v>93</v>
      </c>
      <c r="N159" s="65" t="s">
        <v>630</v>
      </c>
      <c r="O159" s="67">
        <v>9</v>
      </c>
      <c r="P159" s="68" t="s">
        <v>74</v>
      </c>
      <c r="Q159" s="66" t="s">
        <v>122</v>
      </c>
      <c r="R159" s="69">
        <v>420</v>
      </c>
      <c r="S159" s="70">
        <f>C159*R159</f>
        <v>0</v>
      </c>
      <c r="T159" s="71">
        <f t="shared" ref="T159" si="48">R159/400</f>
        <v>1.05</v>
      </c>
      <c r="U159" s="72">
        <f>T159*C159</f>
        <v>0</v>
      </c>
    </row>
    <row r="160" spans="1:21" s="49" customFormat="1" ht="16.75" x14ac:dyDescent="0.55000000000000004">
      <c r="A160" s="101" t="s">
        <v>631</v>
      </c>
      <c r="B160"/>
      <c r="C160" s="123"/>
      <c r="D160" s="102">
        <f t="array" ref="D160">_xlfn.IFS(Q160="9x9",C160/24,Q160="11x11",C160/15,Q160="Ø 12",C160/12,Q160="Ø 13",C160/12,Q160="Ø 14",C160/11,Q160="Ø 15",C160/9,Q160="Ø 17",C160/7,Q160="Ø 19",C160/6,Q160="Ø 21",C160/4,Q160="Ø 27",C160,Q160="Ø 22",C160/4,Q160="Ø 26",C160/2)</f>
        <v>0</v>
      </c>
      <c r="E160" s="103" t="s">
        <v>69</v>
      </c>
      <c r="F160" s="104"/>
      <c r="G160" s="121" t="s">
        <v>632</v>
      </c>
      <c r="H160" s="105" t="s">
        <v>633</v>
      </c>
      <c r="I160" s="106" t="s">
        <v>63</v>
      </c>
      <c r="J160" s="107" t="s">
        <v>140</v>
      </c>
      <c r="K160" s="107" t="s">
        <v>117</v>
      </c>
      <c r="L160" s="107" t="s">
        <v>128</v>
      </c>
      <c r="M160" s="108" t="s">
        <v>203</v>
      </c>
      <c r="N160" s="107" t="s">
        <v>634</v>
      </c>
      <c r="O160" s="109">
        <v>12</v>
      </c>
      <c r="P160" s="110" t="s">
        <v>121</v>
      </c>
      <c r="Q160" s="108" t="s">
        <v>122</v>
      </c>
      <c r="R160" s="111">
        <v>420</v>
      </c>
      <c r="S160" s="112">
        <f>C160*R160</f>
        <v>0</v>
      </c>
      <c r="T160" s="113">
        <f t="shared" ref="T160" si="49">R160/400</f>
        <v>1.05</v>
      </c>
      <c r="U160" s="114">
        <f>T160*C160</f>
        <v>0</v>
      </c>
    </row>
    <row r="161" spans="1:21" s="49" customFormat="1" ht="16.75" x14ac:dyDescent="0.55000000000000004">
      <c r="A161" s="59" t="s">
        <v>637</v>
      </c>
      <c r="B161"/>
      <c r="C161" s="123"/>
      <c r="D161" s="60">
        <f t="array" ref="D161">_xlfn.IFS(Q161="9x9",C161/24,Q161="11x11",C161/15,Q161="Ø 12",C161/12,Q161="Ø 13",C161/12,Q161="Ø 14",C161/11,Q161="Ø 15",C161/9,Q161="Ø 17",C161/7,Q161="Ø 19",C161/6,Q161="Ø 21",C161/4,Q161="Ø 27",C161,Q161="Ø 22",C161/4,Q161="Ø 26",C161/2)</f>
        <v>0</v>
      </c>
      <c r="E161" s="61" t="s">
        <v>97</v>
      </c>
      <c r="F161" s="62"/>
      <c r="G161" s="120" t="s">
        <v>638</v>
      </c>
      <c r="H161" s="63" t="s">
        <v>635</v>
      </c>
      <c r="I161" s="64" t="s">
        <v>70</v>
      </c>
      <c r="J161" s="65" t="s">
        <v>140</v>
      </c>
      <c r="K161" s="65" t="s">
        <v>361</v>
      </c>
      <c r="L161" s="65" t="s">
        <v>65</v>
      </c>
      <c r="M161" s="66" t="s">
        <v>136</v>
      </c>
      <c r="N161" s="65" t="s">
        <v>636</v>
      </c>
      <c r="O161" s="67">
        <v>12</v>
      </c>
      <c r="P161" s="68" t="s">
        <v>121</v>
      </c>
      <c r="Q161" s="66" t="s">
        <v>122</v>
      </c>
      <c r="R161" s="69">
        <v>420</v>
      </c>
      <c r="S161" s="70">
        <f>C161*R161</f>
        <v>0</v>
      </c>
      <c r="T161" s="71">
        <f t="shared" ref="T161" si="50">R161/400</f>
        <v>1.05</v>
      </c>
      <c r="U161" s="72">
        <f>T161*C161</f>
        <v>0</v>
      </c>
    </row>
    <row r="162" spans="1:21" s="84" customFormat="1" ht="15.75" customHeight="1" x14ac:dyDescent="0.3">
      <c r="A162" s="73" t="s">
        <v>566</v>
      </c>
      <c r="B162"/>
      <c r="C162" s="125"/>
      <c r="D162" s="74"/>
      <c r="E162" s="86"/>
      <c r="F162" s="85"/>
      <c r="G162" s="76" t="s">
        <v>639</v>
      </c>
      <c r="H162" s="77"/>
      <c r="I162" s="77"/>
      <c r="J162" s="77"/>
      <c r="K162" s="77"/>
      <c r="L162" s="77"/>
      <c r="M162" s="77"/>
      <c r="N162" s="77"/>
      <c r="O162" s="77"/>
      <c r="P162" s="77"/>
      <c r="Q162" s="78"/>
      <c r="R162" s="77"/>
      <c r="S162" s="81"/>
      <c r="T162" s="82"/>
      <c r="U162" s="83"/>
    </row>
    <row r="163" spans="1:21" s="84" customFormat="1" ht="18.75" customHeight="1" x14ac:dyDescent="0.3">
      <c r="A163" s="87" t="s">
        <v>566</v>
      </c>
      <c r="B163"/>
      <c r="C163" s="125"/>
      <c r="D163" s="74"/>
      <c r="E163" s="86"/>
      <c r="F163" s="85"/>
      <c r="G163" s="76" t="s">
        <v>640</v>
      </c>
      <c r="H163" s="88"/>
      <c r="I163" s="76"/>
      <c r="J163" s="89" t="s">
        <v>641</v>
      </c>
      <c r="K163" s="78"/>
      <c r="L163" s="78"/>
      <c r="M163" s="79"/>
      <c r="N163" s="78"/>
      <c r="O163" s="77"/>
      <c r="P163" s="77"/>
      <c r="Q163" s="78"/>
      <c r="R163" s="80"/>
      <c r="S163" s="81"/>
      <c r="T163" s="82"/>
      <c r="U163" s="83"/>
    </row>
    <row r="164" spans="1:21" s="49" customFormat="1" ht="16.75" x14ac:dyDescent="0.55000000000000004">
      <c r="A164" s="101" t="s">
        <v>642</v>
      </c>
      <c r="B164"/>
      <c r="C164" s="123"/>
      <c r="D164" s="102">
        <f t="array" ref="D164">_xlfn.IFS(Q164="9x9",C164/24,Q164="11x11",C164/15,Q164="Ø 12",C164/12,Q164="Ø 13",C164/12,Q164="Ø 14",C164/11,Q164="Ø 15",C164/9,Q164="Ø 17",C164/7,Q164="Ø 19",C164/6,Q164="Ø 21",C164/4,Q164="Ø 27",C164,Q164="Ø 22",C164/4,Q164="Ø 26",C164/2)</f>
        <v>0</v>
      </c>
      <c r="E164" s="103" t="s">
        <v>97</v>
      </c>
      <c r="F164" s="104"/>
      <c r="G164" s="105" t="s">
        <v>643</v>
      </c>
      <c r="H164" s="105" t="s">
        <v>644</v>
      </c>
      <c r="I164" s="106" t="s">
        <v>63</v>
      </c>
      <c r="J164" s="107" t="s">
        <v>645</v>
      </c>
      <c r="K164" s="107" t="s">
        <v>83</v>
      </c>
      <c r="L164" s="107" t="s">
        <v>147</v>
      </c>
      <c r="M164" s="108" t="s">
        <v>646</v>
      </c>
      <c r="N164" s="107" t="s">
        <v>647</v>
      </c>
      <c r="O164" s="109">
        <v>7</v>
      </c>
      <c r="P164" s="110" t="s">
        <v>96</v>
      </c>
      <c r="Q164" s="108" t="s">
        <v>68</v>
      </c>
      <c r="R164" s="111">
        <v>920</v>
      </c>
      <c r="S164" s="112">
        <f t="shared" ref="S164:S183" si="51">C164*R164</f>
        <v>0</v>
      </c>
      <c r="T164" s="113">
        <f t="shared" ref="T164:T168" si="52">R164/400</f>
        <v>2.2999999999999998</v>
      </c>
      <c r="U164" s="114">
        <f t="shared" ref="U164:U183" si="53">T164*C164</f>
        <v>0</v>
      </c>
    </row>
    <row r="165" spans="1:21" s="49" customFormat="1" ht="16.75" x14ac:dyDescent="0.55000000000000004">
      <c r="A165" s="59" t="s">
        <v>648</v>
      </c>
      <c r="B165"/>
      <c r="C165" s="123"/>
      <c r="D165" s="60">
        <f t="array" ref="D165">_xlfn.IFS(Q165="9x9",C165/24,Q165="11x11",C165/15,Q165="Ø 12",C165/12,Q165="Ø 13",C165/12,Q165="Ø 14",C165/11,Q165="Ø 15",C165/9,Q165="Ø 17",C165/7,Q165="Ø 19",C165/6,Q165="Ø 21",C165/4,Q165="Ø 27",C165,Q165="Ø 22",C165/4,Q165="Ø 26",C165/2)</f>
        <v>0</v>
      </c>
      <c r="E165" s="61" t="s">
        <v>97</v>
      </c>
      <c r="F165" s="62"/>
      <c r="G165" s="63" t="s">
        <v>649</v>
      </c>
      <c r="H165" s="63" t="s">
        <v>650</v>
      </c>
      <c r="I165" s="64" t="s">
        <v>63</v>
      </c>
      <c r="J165" s="65" t="s">
        <v>645</v>
      </c>
      <c r="K165" s="65" t="s">
        <v>83</v>
      </c>
      <c r="L165" s="65" t="s">
        <v>65</v>
      </c>
      <c r="M165" s="66" t="s">
        <v>651</v>
      </c>
      <c r="N165" s="65" t="s">
        <v>290</v>
      </c>
      <c r="O165" s="67">
        <v>5</v>
      </c>
      <c r="P165" s="68" t="s">
        <v>129</v>
      </c>
      <c r="Q165" s="66" t="s">
        <v>68</v>
      </c>
      <c r="R165" s="69">
        <v>920</v>
      </c>
      <c r="S165" s="70">
        <f t="shared" si="51"/>
        <v>0</v>
      </c>
      <c r="T165" s="71">
        <f t="shared" si="52"/>
        <v>2.2999999999999998</v>
      </c>
      <c r="U165" s="72">
        <f t="shared" si="53"/>
        <v>0</v>
      </c>
    </row>
    <row r="166" spans="1:21" s="49" customFormat="1" ht="16.75" x14ac:dyDescent="0.55000000000000004">
      <c r="A166" s="101" t="s">
        <v>653</v>
      </c>
      <c r="B166"/>
      <c r="C166" s="123"/>
      <c r="D166" s="102">
        <f t="array" ref="D166">_xlfn.IFS(Q166="9x9",C166/24,Q166="11x11",C166/15,Q166="Ø 12",C166/12,Q166="Ø 13",C166/12,Q166="Ø 14",C166/11,Q166="Ø 15",C166/9,Q166="Ø 17",C166/7,Q166="Ø 19",C166/6,Q166="Ø 21",C166/4,Q166="Ø 27",C166,Q166="Ø 22",C166/4,Q166="Ø 26",C166/2)</f>
        <v>0</v>
      </c>
      <c r="E166" s="103" t="s">
        <v>97</v>
      </c>
      <c r="F166" s="104"/>
      <c r="G166" s="105" t="s">
        <v>654</v>
      </c>
      <c r="H166" s="105" t="s">
        <v>655</v>
      </c>
      <c r="I166" s="106" t="s">
        <v>70</v>
      </c>
      <c r="J166" s="107" t="s">
        <v>656</v>
      </c>
      <c r="K166" s="107" t="s">
        <v>85</v>
      </c>
      <c r="L166" s="107" t="s">
        <v>65</v>
      </c>
      <c r="M166" s="108" t="s">
        <v>93</v>
      </c>
      <c r="N166" s="107" t="s">
        <v>229</v>
      </c>
      <c r="O166" s="109">
        <v>3</v>
      </c>
      <c r="P166" s="110" t="s">
        <v>100</v>
      </c>
      <c r="Q166" s="108" t="s">
        <v>81</v>
      </c>
      <c r="R166" s="111">
        <v>620</v>
      </c>
      <c r="S166" s="112">
        <f t="shared" si="51"/>
        <v>0</v>
      </c>
      <c r="T166" s="113">
        <f t="shared" si="52"/>
        <v>1.55</v>
      </c>
      <c r="U166" s="114">
        <f t="shared" si="53"/>
        <v>0</v>
      </c>
    </row>
    <row r="167" spans="1:21" s="49" customFormat="1" ht="16.75" x14ac:dyDescent="0.55000000000000004">
      <c r="A167" s="59" t="s">
        <v>659</v>
      </c>
      <c r="B167"/>
      <c r="C167" s="123"/>
      <c r="D167" s="60">
        <f t="array" ref="D167">_xlfn.IFS(Q167="9x9",C167/24,Q167="11x11",C167/15,Q167="Ø 12",C167/12,Q167="Ø 13",C167/12,Q167="Ø 14",C167/11,Q167="Ø 15",C167/9,Q167="Ø 17",C167/7,Q167="Ø 19",C167/6,Q167="Ø 21",C167/4,Q167="Ø 27",C167,Q167="Ø 22",C167/4,Q167="Ø 26",C167/2)</f>
        <v>0</v>
      </c>
      <c r="E167" s="61" t="s">
        <v>97</v>
      </c>
      <c r="F167" s="62"/>
      <c r="G167" s="120" t="s">
        <v>660</v>
      </c>
      <c r="H167" s="63" t="s">
        <v>657</v>
      </c>
      <c r="I167" s="64" t="s">
        <v>63</v>
      </c>
      <c r="J167" s="65" t="s">
        <v>608</v>
      </c>
      <c r="K167" s="65" t="s">
        <v>107</v>
      </c>
      <c r="L167" s="65" t="s">
        <v>138</v>
      </c>
      <c r="M167" s="66" t="s">
        <v>96</v>
      </c>
      <c r="N167" s="65" t="s">
        <v>658</v>
      </c>
      <c r="O167" s="67">
        <v>7</v>
      </c>
      <c r="P167" s="68" t="s">
        <v>96</v>
      </c>
      <c r="Q167" s="66" t="s">
        <v>68</v>
      </c>
      <c r="R167" s="69">
        <v>920</v>
      </c>
      <c r="S167" s="70">
        <f t="shared" si="51"/>
        <v>0</v>
      </c>
      <c r="T167" s="71">
        <f t="shared" si="52"/>
        <v>2.2999999999999998</v>
      </c>
      <c r="U167" s="72">
        <f t="shared" si="53"/>
        <v>0</v>
      </c>
    </row>
    <row r="168" spans="1:21" s="49" customFormat="1" ht="16.75" x14ac:dyDescent="0.55000000000000004">
      <c r="A168" s="101" t="s">
        <v>664</v>
      </c>
      <c r="B168"/>
      <c r="C168" s="123"/>
      <c r="D168" s="102">
        <f t="array" ref="D168">_xlfn.IFS(Q168="9x9",C168/24,Q168="11x11",C168/15,Q168="Ø 12",C168/12,Q168="Ø 13",C168/12,Q168="Ø 14",C168/11,Q168="Ø 15",C168/9,Q168="Ø 17",C168/7,Q168="Ø 19",C168/6,Q168="Ø 21",C168/4,Q168="Ø 27",C168,Q168="Ø 22",C168/4,Q168="Ø 26",C168/2)</f>
        <v>0</v>
      </c>
      <c r="E168" s="103" t="s">
        <v>97</v>
      </c>
      <c r="F168" s="104"/>
      <c r="G168" s="105" t="s">
        <v>665</v>
      </c>
      <c r="H168" s="105" t="s">
        <v>663</v>
      </c>
      <c r="I168" s="106" t="s">
        <v>70</v>
      </c>
      <c r="J168" s="107" t="s">
        <v>608</v>
      </c>
      <c r="K168" s="107" t="s">
        <v>568</v>
      </c>
      <c r="L168" s="107" t="s">
        <v>112</v>
      </c>
      <c r="M168" s="108" t="s">
        <v>109</v>
      </c>
      <c r="N168" s="107" t="s">
        <v>662</v>
      </c>
      <c r="O168" s="109">
        <v>5</v>
      </c>
      <c r="P168" s="110" t="s">
        <v>129</v>
      </c>
      <c r="Q168" s="108" t="s">
        <v>81</v>
      </c>
      <c r="R168" s="111">
        <v>620</v>
      </c>
      <c r="S168" s="112">
        <f t="shared" si="51"/>
        <v>0</v>
      </c>
      <c r="T168" s="113">
        <f t="shared" si="52"/>
        <v>1.55</v>
      </c>
      <c r="U168" s="114">
        <f t="shared" si="53"/>
        <v>0</v>
      </c>
    </row>
    <row r="169" spans="1:21" s="49" customFormat="1" ht="16.75" x14ac:dyDescent="0.55000000000000004">
      <c r="A169" s="59" t="s">
        <v>669</v>
      </c>
      <c r="B169"/>
      <c r="C169" s="123"/>
      <c r="D169" s="60">
        <f t="array" ref="D169">_xlfn.IFS(Q169="9x9",C169/24,Q169="11x11",C169/15,Q169="Ø 12",C169/12,Q169="Ø 13",C169/12,Q169="Ø 14",C169/11,Q169="Ø 15",C169/9,Q169="Ø 17",C169/7,Q169="Ø 19",C169/6,Q169="Ø 21",C169/4,Q169="Ø 27",C169,Q169="Ø 22",C169/4,Q169="Ø 26",C169/2)</f>
        <v>0</v>
      </c>
      <c r="E169" s="61" t="s">
        <v>97</v>
      </c>
      <c r="F169" s="62"/>
      <c r="G169" s="63" t="s">
        <v>670</v>
      </c>
      <c r="H169" s="63" t="s">
        <v>668</v>
      </c>
      <c r="I169" s="64" t="s">
        <v>63</v>
      </c>
      <c r="J169" s="65" t="s">
        <v>666</v>
      </c>
      <c r="K169" s="65" t="s">
        <v>107</v>
      </c>
      <c r="L169" s="65" t="s">
        <v>112</v>
      </c>
      <c r="M169" s="66" t="s">
        <v>94</v>
      </c>
      <c r="N169" s="65" t="s">
        <v>667</v>
      </c>
      <c r="O169" s="67">
        <v>5</v>
      </c>
      <c r="P169" s="68" t="s">
        <v>129</v>
      </c>
      <c r="Q169" s="66" t="s">
        <v>68</v>
      </c>
      <c r="R169" s="69">
        <v>920</v>
      </c>
      <c r="S169" s="70">
        <f t="shared" si="51"/>
        <v>0</v>
      </c>
      <c r="T169" s="71">
        <f t="shared" ref="T169:T177" si="54">R169/400</f>
        <v>2.2999999999999998</v>
      </c>
      <c r="U169" s="72">
        <f t="shared" si="53"/>
        <v>0</v>
      </c>
    </row>
    <row r="170" spans="1:21" s="49" customFormat="1" ht="16.75" x14ac:dyDescent="0.55000000000000004">
      <c r="A170" s="101" t="s">
        <v>671</v>
      </c>
      <c r="B170"/>
      <c r="C170" s="123"/>
      <c r="D170" s="102">
        <f t="array" ref="D170">_xlfn.IFS(Q170="9x9",C170/24,Q170="11x11",C170/15,Q170="Ø 12",C170/12,Q170="Ø 13",C170/12,Q170="Ø 14",C170/11,Q170="Ø 15",C170/9,Q170="Ø 17",C170/7,Q170="Ø 19",C170/6,Q170="Ø 21",C170/4,Q170="Ø 27",C170,Q170="Ø 22",C170/4,Q170="Ø 26",C170/2)</f>
        <v>0</v>
      </c>
      <c r="E170" s="103"/>
      <c r="F170" s="104"/>
      <c r="G170" s="121" t="s">
        <v>672</v>
      </c>
      <c r="H170" s="105" t="s">
        <v>673</v>
      </c>
      <c r="I170" s="106" t="s">
        <v>63</v>
      </c>
      <c r="J170" s="107" t="s">
        <v>674</v>
      </c>
      <c r="K170" s="107" t="s">
        <v>568</v>
      </c>
      <c r="L170" s="107" t="s">
        <v>65</v>
      </c>
      <c r="M170" s="108" t="s">
        <v>487</v>
      </c>
      <c r="N170" s="107" t="s">
        <v>569</v>
      </c>
      <c r="O170" s="109">
        <v>3</v>
      </c>
      <c r="P170" s="110" t="s">
        <v>100</v>
      </c>
      <c r="Q170" s="108" t="s">
        <v>68</v>
      </c>
      <c r="R170" s="111">
        <v>920</v>
      </c>
      <c r="S170" s="112">
        <f t="shared" si="51"/>
        <v>0</v>
      </c>
      <c r="T170" s="113">
        <f t="shared" si="54"/>
        <v>2.2999999999999998</v>
      </c>
      <c r="U170" s="114">
        <f t="shared" si="53"/>
        <v>0</v>
      </c>
    </row>
    <row r="171" spans="1:21" s="49" customFormat="1" ht="16.75" x14ac:dyDescent="0.55000000000000004">
      <c r="A171" s="59" t="s">
        <v>675</v>
      </c>
      <c r="B171"/>
      <c r="C171" s="123"/>
      <c r="D171" s="60">
        <f t="array" ref="D171">_xlfn.IFS(Q171="9x9",C171/24,Q171="11x11",C171/15,Q171="Ø 12",C171/12,Q171="Ø 13",C171/12,Q171="Ø 14",C171/11,Q171="Ø 15",C171/9,Q171="Ø 17",C171/7,Q171="Ø 19",C171/6,Q171="Ø 21",C171/4,Q171="Ø 27",C171,Q171="Ø 22",C171/4,Q171="Ø 26",C171/2)</f>
        <v>0</v>
      </c>
      <c r="E171" s="61" t="s">
        <v>97</v>
      </c>
      <c r="F171" s="62"/>
      <c r="G171" s="63" t="s">
        <v>676</v>
      </c>
      <c r="H171" s="63" t="s">
        <v>677</v>
      </c>
      <c r="I171" s="64" t="s">
        <v>63</v>
      </c>
      <c r="J171" s="65" t="s">
        <v>661</v>
      </c>
      <c r="K171" s="65" t="s">
        <v>575</v>
      </c>
      <c r="L171" s="65" t="s">
        <v>65</v>
      </c>
      <c r="M171" s="66" t="s">
        <v>89</v>
      </c>
      <c r="N171" s="65" t="s">
        <v>229</v>
      </c>
      <c r="O171" s="67">
        <v>9</v>
      </c>
      <c r="P171" s="68" t="s">
        <v>121</v>
      </c>
      <c r="Q171" s="66" t="s">
        <v>81</v>
      </c>
      <c r="R171" s="69">
        <v>620</v>
      </c>
      <c r="S171" s="70">
        <f t="shared" si="51"/>
        <v>0</v>
      </c>
      <c r="T171" s="71">
        <f t="shared" si="54"/>
        <v>1.55</v>
      </c>
      <c r="U171" s="72">
        <f t="shared" si="53"/>
        <v>0</v>
      </c>
    </row>
    <row r="172" spans="1:21" s="49" customFormat="1" ht="16.75" x14ac:dyDescent="0.55000000000000004">
      <c r="A172" s="101" t="s">
        <v>678</v>
      </c>
      <c r="B172"/>
      <c r="C172" s="123"/>
      <c r="D172" s="102">
        <f t="array" ref="D172">_xlfn.IFS(Q172="9x9",C172/24,Q172="11x11",C172/15,Q172="Ø 12",C172/12,Q172="Ø 13",C172/12,Q172="Ø 14",C172/11,Q172="Ø 15",C172/9,Q172="Ø 17",C172/7,Q172="Ø 19",C172/6,Q172="Ø 21",C172/4,Q172="Ø 27",C172,Q172="Ø 22",C172/4,Q172="Ø 26",C172/2)</f>
        <v>0</v>
      </c>
      <c r="E172" s="103" t="s">
        <v>97</v>
      </c>
      <c r="F172" s="104"/>
      <c r="G172" s="105" t="s">
        <v>679</v>
      </c>
      <c r="H172" s="105" t="s">
        <v>680</v>
      </c>
      <c r="I172" s="106" t="s">
        <v>63</v>
      </c>
      <c r="J172" s="107" t="s">
        <v>652</v>
      </c>
      <c r="K172" s="107" t="s">
        <v>444</v>
      </c>
      <c r="L172" s="107" t="s">
        <v>164</v>
      </c>
      <c r="M172" s="108" t="s">
        <v>167</v>
      </c>
      <c r="N172" s="107" t="s">
        <v>681</v>
      </c>
      <c r="O172" s="109">
        <v>5</v>
      </c>
      <c r="P172" s="110" t="s">
        <v>129</v>
      </c>
      <c r="Q172" s="108" t="s">
        <v>81</v>
      </c>
      <c r="R172" s="111">
        <v>620</v>
      </c>
      <c r="S172" s="112">
        <f t="shared" si="51"/>
        <v>0</v>
      </c>
      <c r="T172" s="113">
        <f t="shared" si="54"/>
        <v>1.55</v>
      </c>
      <c r="U172" s="114">
        <f t="shared" si="53"/>
        <v>0</v>
      </c>
    </row>
    <row r="173" spans="1:21" s="49" customFormat="1" ht="16.75" x14ac:dyDescent="0.55000000000000004">
      <c r="A173" s="59" t="s">
        <v>682</v>
      </c>
      <c r="B173"/>
      <c r="C173" s="123"/>
      <c r="D173" s="60">
        <f t="array" ref="D173">_xlfn.IFS(Q173="9x9",C173/24,Q173="11x11",C173/15,Q173="Ø 12",C173/12,Q173="Ø 13",C173/12,Q173="Ø 14",C173/11,Q173="Ø 15",C173/9,Q173="Ø 17",C173/7,Q173="Ø 19",C173/6,Q173="Ø 21",C173/4,Q173="Ø 27",C173,Q173="Ø 22",C173/4,Q173="Ø 26",C173/2)</f>
        <v>0</v>
      </c>
      <c r="E173" s="61" t="s">
        <v>97</v>
      </c>
      <c r="F173" s="62"/>
      <c r="G173" s="63" t="s">
        <v>683</v>
      </c>
      <c r="H173" s="63" t="s">
        <v>684</v>
      </c>
      <c r="I173" s="64" t="s">
        <v>63</v>
      </c>
      <c r="J173" s="65" t="s">
        <v>384</v>
      </c>
      <c r="K173" s="65" t="s">
        <v>134</v>
      </c>
      <c r="L173" s="65" t="s">
        <v>65</v>
      </c>
      <c r="M173" s="66" t="s">
        <v>80</v>
      </c>
      <c r="N173" s="65" t="s">
        <v>269</v>
      </c>
      <c r="O173" s="67">
        <v>1</v>
      </c>
      <c r="P173" s="68" t="s">
        <v>685</v>
      </c>
      <c r="Q173" s="66" t="s">
        <v>68</v>
      </c>
      <c r="R173" s="69">
        <v>2000</v>
      </c>
      <c r="S173" s="70">
        <f t="shared" si="51"/>
        <v>0</v>
      </c>
      <c r="T173" s="71">
        <f t="shared" si="54"/>
        <v>5</v>
      </c>
      <c r="U173" s="72">
        <f t="shared" si="53"/>
        <v>0</v>
      </c>
    </row>
    <row r="174" spans="1:21" s="49" customFormat="1" ht="16.75" x14ac:dyDescent="0.55000000000000004">
      <c r="A174" s="101" t="s">
        <v>686</v>
      </c>
      <c r="B174"/>
      <c r="C174" s="123"/>
      <c r="D174" s="102">
        <f t="array" ref="D174">_xlfn.IFS(Q174="9x9",C174/24,Q174="11x11",C174/15,Q174="Ø 12",C174/12,Q174="Ø 13",C174/12,Q174="Ø 14",C174/11,Q174="Ø 15",C174/9,Q174="Ø 17",C174/7,Q174="Ø 19",C174/6,Q174="Ø 21",C174/4,Q174="Ø 27",C174,Q174="Ø 22",C174/4,Q174="Ø 26",C174/2)</f>
        <v>0</v>
      </c>
      <c r="E174" s="103" t="s">
        <v>97</v>
      </c>
      <c r="F174" s="104"/>
      <c r="G174" s="105" t="s">
        <v>687</v>
      </c>
      <c r="H174" s="105" t="s">
        <v>688</v>
      </c>
      <c r="I174" s="106" t="s">
        <v>63</v>
      </c>
      <c r="J174" s="107" t="s">
        <v>689</v>
      </c>
      <c r="K174" s="107" t="s">
        <v>85</v>
      </c>
      <c r="L174" s="107" t="s">
        <v>128</v>
      </c>
      <c r="M174" s="108" t="s">
        <v>89</v>
      </c>
      <c r="N174" s="107" t="s">
        <v>132</v>
      </c>
      <c r="O174" s="109">
        <v>5</v>
      </c>
      <c r="P174" s="110" t="s">
        <v>129</v>
      </c>
      <c r="Q174" s="108" t="s">
        <v>68</v>
      </c>
      <c r="R174" s="111">
        <v>920</v>
      </c>
      <c r="S174" s="112">
        <f t="shared" si="51"/>
        <v>0</v>
      </c>
      <c r="T174" s="113">
        <f t="shared" si="54"/>
        <v>2.2999999999999998</v>
      </c>
      <c r="U174" s="114">
        <f t="shared" si="53"/>
        <v>0</v>
      </c>
    </row>
    <row r="175" spans="1:21" s="49" customFormat="1" ht="16.75" x14ac:dyDescent="0.55000000000000004">
      <c r="A175" s="59" t="s">
        <v>690</v>
      </c>
      <c r="B175"/>
      <c r="C175" s="123"/>
      <c r="D175" s="60">
        <f t="array" ref="D175">_xlfn.IFS(Q175="9x9",C175/24,Q175="11x11",C175/15,Q175="Ø 12",C175/12,Q175="Ø 13",C175/12,Q175="Ø 14",C175/11,Q175="Ø 15",C175/9,Q175="Ø 17",C175/7,Q175="Ø 19",C175/6,Q175="Ø 21",C175/4,Q175="Ø 27",C175,Q175="Ø 22",C175/4,Q175="Ø 26",C175/2)</f>
        <v>0</v>
      </c>
      <c r="E175" s="61" t="s">
        <v>97</v>
      </c>
      <c r="F175" s="62"/>
      <c r="G175" s="63" t="s">
        <v>691</v>
      </c>
      <c r="H175" s="63" t="s">
        <v>692</v>
      </c>
      <c r="I175" s="64" t="s">
        <v>70</v>
      </c>
      <c r="J175" s="65" t="s">
        <v>608</v>
      </c>
      <c r="K175" s="65" t="s">
        <v>212</v>
      </c>
      <c r="L175" s="65" t="s">
        <v>292</v>
      </c>
      <c r="M175" s="66" t="s">
        <v>305</v>
      </c>
      <c r="N175" s="65" t="s">
        <v>609</v>
      </c>
      <c r="O175" s="67">
        <v>1</v>
      </c>
      <c r="P175" s="68" t="s">
        <v>114</v>
      </c>
      <c r="Q175" s="66" t="s">
        <v>81</v>
      </c>
      <c r="R175" s="69">
        <v>620</v>
      </c>
      <c r="S175" s="70">
        <f t="shared" si="51"/>
        <v>0</v>
      </c>
      <c r="T175" s="71">
        <f t="shared" si="54"/>
        <v>1.55</v>
      </c>
      <c r="U175" s="72">
        <f t="shared" si="53"/>
        <v>0</v>
      </c>
    </row>
    <row r="176" spans="1:21" s="49" customFormat="1" ht="16.75" x14ac:dyDescent="0.55000000000000004">
      <c r="A176" s="101" t="s">
        <v>693</v>
      </c>
      <c r="B176"/>
      <c r="C176" s="123"/>
      <c r="D176" s="102">
        <f t="array" ref="D176">_xlfn.IFS(Q176="9x9",C176/24,Q176="11x11",C176/15,Q176="Ø 12",C176/12,Q176="Ø 13",C176/12,Q176="Ø 14",C176/11,Q176="Ø 15",C176/9,Q176="Ø 17",C176/7,Q176="Ø 19",C176/6,Q176="Ø 21",C176/4,Q176="Ø 27",C176,Q176="Ø 22",C176/4,Q176="Ø 26",C176/2)</f>
        <v>0</v>
      </c>
      <c r="E176" s="103" t="s">
        <v>97</v>
      </c>
      <c r="F176" s="104"/>
      <c r="G176" s="105" t="s">
        <v>694</v>
      </c>
      <c r="H176" s="105" t="s">
        <v>692</v>
      </c>
      <c r="I176" s="106" t="s">
        <v>70</v>
      </c>
      <c r="J176" s="107" t="s">
        <v>608</v>
      </c>
      <c r="K176" s="107" t="s">
        <v>212</v>
      </c>
      <c r="L176" s="107" t="s">
        <v>108</v>
      </c>
      <c r="M176" s="108" t="s">
        <v>305</v>
      </c>
      <c r="N176" s="107" t="s">
        <v>609</v>
      </c>
      <c r="O176" s="109">
        <v>1</v>
      </c>
      <c r="P176" s="110" t="s">
        <v>114</v>
      </c>
      <c r="Q176" s="108" t="s">
        <v>81</v>
      </c>
      <c r="R176" s="111">
        <v>620</v>
      </c>
      <c r="S176" s="112">
        <f t="shared" si="51"/>
        <v>0</v>
      </c>
      <c r="T176" s="113">
        <f t="shared" si="54"/>
        <v>1.55</v>
      </c>
      <c r="U176" s="114">
        <f t="shared" si="53"/>
        <v>0</v>
      </c>
    </row>
    <row r="177" spans="1:21" s="49" customFormat="1" ht="16.75" x14ac:dyDescent="0.55000000000000004">
      <c r="A177" s="59" t="s">
        <v>695</v>
      </c>
      <c r="B177"/>
      <c r="C177" s="123"/>
      <c r="D177" s="60">
        <f t="array" ref="D177">_xlfn.IFS(Q177="9x9",C177/24,Q177="11x11",C177/15,Q177="Ø 12",C177/12,Q177="Ø 13",C177/12,Q177="Ø 14",C177/11,Q177="Ø 15",C177/9,Q177="Ø 17",C177/7,Q177="Ø 19",C177/6,Q177="Ø 21",C177/4,Q177="Ø 27",C177,Q177="Ø 22",C177/4,Q177="Ø 26",C177/2)</f>
        <v>0</v>
      </c>
      <c r="E177" s="61" t="s">
        <v>97</v>
      </c>
      <c r="F177" s="62"/>
      <c r="G177" s="63" t="s">
        <v>696</v>
      </c>
      <c r="H177" s="63" t="s">
        <v>697</v>
      </c>
      <c r="I177" s="64" t="s">
        <v>70</v>
      </c>
      <c r="J177" s="65" t="s">
        <v>698</v>
      </c>
      <c r="K177" s="65" t="s">
        <v>104</v>
      </c>
      <c r="L177" s="65" t="s">
        <v>72</v>
      </c>
      <c r="M177" s="66" t="s">
        <v>487</v>
      </c>
      <c r="N177" s="65" t="s">
        <v>115</v>
      </c>
      <c r="O177" s="67">
        <v>3</v>
      </c>
      <c r="P177" s="68" t="s">
        <v>100</v>
      </c>
      <c r="Q177" s="66" t="s">
        <v>68</v>
      </c>
      <c r="R177" s="69">
        <v>920</v>
      </c>
      <c r="S177" s="70">
        <f t="shared" si="51"/>
        <v>0</v>
      </c>
      <c r="T177" s="71">
        <f t="shared" si="54"/>
        <v>2.2999999999999998</v>
      </c>
      <c r="U177" s="72">
        <f t="shared" si="53"/>
        <v>0</v>
      </c>
    </row>
    <row r="178" spans="1:21" s="49" customFormat="1" ht="16.75" x14ac:dyDescent="0.55000000000000004">
      <c r="A178" s="101" t="s">
        <v>703</v>
      </c>
      <c r="B178"/>
      <c r="C178" s="123"/>
      <c r="D178" s="102">
        <f t="array" ref="D178">_xlfn.IFS(Q178="9x9",C178/24,Q178="11x11",C178/15,Q178="Ø 12",C178/12,Q178="Ø 13",C178/12,Q178="Ø 14",C178/11,Q178="Ø 15",C178/9,Q178="Ø 17",C178/7,Q178="Ø 19",C178/6,Q178="Ø 21",C178/4,Q178="Ø 27",C178,Q178="Ø 22",C178/4,Q178="Ø 26",C178/2)</f>
        <v>0</v>
      </c>
      <c r="E178" s="103" t="s">
        <v>97</v>
      </c>
      <c r="F178" s="104"/>
      <c r="G178" s="105" t="s">
        <v>700</v>
      </c>
      <c r="H178" s="105" t="s">
        <v>701</v>
      </c>
      <c r="I178" s="106" t="s">
        <v>63</v>
      </c>
      <c r="J178" s="107" t="s">
        <v>608</v>
      </c>
      <c r="K178" s="107" t="s">
        <v>134</v>
      </c>
      <c r="L178" s="107" t="s">
        <v>119</v>
      </c>
      <c r="M178" s="108" t="s">
        <v>702</v>
      </c>
      <c r="N178" s="107" t="s">
        <v>699</v>
      </c>
      <c r="O178" s="109">
        <v>5</v>
      </c>
      <c r="P178" s="110" t="s">
        <v>129</v>
      </c>
      <c r="Q178" s="108" t="s">
        <v>68</v>
      </c>
      <c r="R178" s="111">
        <v>920</v>
      </c>
      <c r="S178" s="112">
        <f t="shared" si="51"/>
        <v>0</v>
      </c>
      <c r="T178" s="113">
        <f>R178/400</f>
        <v>2.2999999999999998</v>
      </c>
      <c r="U178" s="114">
        <f t="shared" si="53"/>
        <v>0</v>
      </c>
    </row>
    <row r="179" spans="1:21" s="49" customFormat="1" ht="16.75" x14ac:dyDescent="0.55000000000000004">
      <c r="A179" s="59" t="s">
        <v>704</v>
      </c>
      <c r="B179"/>
      <c r="C179" s="123"/>
      <c r="D179" s="60">
        <f t="array" ref="D179">_xlfn.IFS(Q179="9x9",C179/24,Q179="11x11",C179/15,Q179="Ø 12",C179/12,Q179="Ø 13",C179/12,Q179="Ø 14",C179/11,Q179="Ø 15",C179/9,Q179="Ø 17",C179/7,Q179="Ø 19",C179/6,Q179="Ø 21",C179/4,Q179="Ø 27",C179,Q179="Ø 22",C179/4,Q179="Ø 26",C179/2)</f>
        <v>0</v>
      </c>
      <c r="E179" s="61" t="s">
        <v>97</v>
      </c>
      <c r="F179" s="62"/>
      <c r="G179" s="63" t="s">
        <v>705</v>
      </c>
      <c r="H179" s="63" t="s">
        <v>706</v>
      </c>
      <c r="I179" s="64" t="s">
        <v>63</v>
      </c>
      <c r="J179" s="65" t="s">
        <v>199</v>
      </c>
      <c r="K179" s="65" t="s">
        <v>707</v>
      </c>
      <c r="L179" s="65" t="s">
        <v>147</v>
      </c>
      <c r="M179" s="66" t="s">
        <v>76</v>
      </c>
      <c r="N179" s="65" t="s">
        <v>708</v>
      </c>
      <c r="O179" s="67">
        <v>3</v>
      </c>
      <c r="P179" s="68" t="s">
        <v>100</v>
      </c>
      <c r="Q179" s="66" t="s">
        <v>68</v>
      </c>
      <c r="R179" s="69">
        <v>920</v>
      </c>
      <c r="S179" s="70">
        <f t="shared" si="51"/>
        <v>0</v>
      </c>
      <c r="T179" s="71">
        <f t="shared" ref="T179:T183" si="55">R179/400</f>
        <v>2.2999999999999998</v>
      </c>
      <c r="U179" s="72">
        <f t="shared" si="53"/>
        <v>0</v>
      </c>
    </row>
    <row r="180" spans="1:21" s="49" customFormat="1" ht="16.75" x14ac:dyDescent="0.55000000000000004">
      <c r="A180" s="101" t="s">
        <v>709</v>
      </c>
      <c r="B180"/>
      <c r="C180" s="123"/>
      <c r="D180" s="102">
        <f t="array" ref="D180">_xlfn.IFS(Q180="9x9",C180/24,Q180="11x11",C180/15,Q180="Ø 12",C180/12,Q180="Ø 13",C180/12,Q180="Ø 14",C180/11,Q180="Ø 15",C180/9,Q180="Ø 17",C180/7,Q180="Ø 19",C180/6,Q180="Ø 21",C180/4,Q180="Ø 27",C180,Q180="Ø 22",C180/4,Q180="Ø 26",C180/2)</f>
        <v>0</v>
      </c>
      <c r="E180" s="103" t="s">
        <v>97</v>
      </c>
      <c r="F180" s="104"/>
      <c r="G180" s="105" t="s">
        <v>710</v>
      </c>
      <c r="H180" s="105" t="s">
        <v>711</v>
      </c>
      <c r="I180" s="106" t="s">
        <v>63</v>
      </c>
      <c r="J180" s="107" t="s">
        <v>645</v>
      </c>
      <c r="K180" s="107" t="s">
        <v>568</v>
      </c>
      <c r="L180" s="107" t="s">
        <v>65</v>
      </c>
      <c r="M180" s="108" t="s">
        <v>247</v>
      </c>
      <c r="N180" s="107" t="s">
        <v>197</v>
      </c>
      <c r="O180" s="109">
        <v>5</v>
      </c>
      <c r="P180" s="110" t="s">
        <v>129</v>
      </c>
      <c r="Q180" s="108" t="s">
        <v>68</v>
      </c>
      <c r="R180" s="111">
        <v>920</v>
      </c>
      <c r="S180" s="112">
        <f t="shared" si="51"/>
        <v>0</v>
      </c>
      <c r="T180" s="113">
        <f t="shared" si="55"/>
        <v>2.2999999999999998</v>
      </c>
      <c r="U180" s="114">
        <f t="shared" si="53"/>
        <v>0</v>
      </c>
    </row>
    <row r="181" spans="1:21" s="49" customFormat="1" ht="16.75" x14ac:dyDescent="0.55000000000000004">
      <c r="A181" s="59" t="s">
        <v>712</v>
      </c>
      <c r="B181"/>
      <c r="C181" s="123"/>
      <c r="D181" s="60">
        <f t="array" ref="D181">_xlfn.IFS(Q181="9x9",C181/24,Q181="11x11",C181/15,Q181="Ø 12",C181/12,Q181="Ø 13",C181/12,Q181="Ø 14",C181/11,Q181="Ø 15",C181/9,Q181="Ø 17",C181/7,Q181="Ø 19",C181/6,Q181="Ø 21",C181/4,Q181="Ø 27",C181,Q181="Ø 22",C181/4,Q181="Ø 26",C181/2)</f>
        <v>0</v>
      </c>
      <c r="E181" s="61" t="s">
        <v>97</v>
      </c>
      <c r="F181" s="62"/>
      <c r="G181" s="63" t="s">
        <v>713</v>
      </c>
      <c r="H181" s="63" t="s">
        <v>711</v>
      </c>
      <c r="I181" s="64" t="s">
        <v>63</v>
      </c>
      <c r="J181" s="65" t="s">
        <v>645</v>
      </c>
      <c r="K181" s="65" t="s">
        <v>568</v>
      </c>
      <c r="L181" s="65" t="s">
        <v>65</v>
      </c>
      <c r="M181" s="66" t="s">
        <v>165</v>
      </c>
      <c r="N181" s="65" t="s">
        <v>197</v>
      </c>
      <c r="O181" s="67">
        <v>5</v>
      </c>
      <c r="P181" s="68" t="s">
        <v>129</v>
      </c>
      <c r="Q181" s="66" t="s">
        <v>68</v>
      </c>
      <c r="R181" s="69">
        <v>920</v>
      </c>
      <c r="S181" s="70">
        <f t="shared" si="51"/>
        <v>0</v>
      </c>
      <c r="T181" s="71">
        <f t="shared" si="55"/>
        <v>2.2999999999999998</v>
      </c>
      <c r="U181" s="72">
        <f t="shared" si="53"/>
        <v>0</v>
      </c>
    </row>
    <row r="182" spans="1:21" s="49" customFormat="1" ht="16.75" x14ac:dyDescent="0.55000000000000004">
      <c r="A182" s="101" t="s">
        <v>714</v>
      </c>
      <c r="B182"/>
      <c r="C182" s="123"/>
      <c r="D182" s="102">
        <f t="array" ref="D182">_xlfn.IFS(Q182="9x9",C182/24,Q182="11x11",C182/15,Q182="Ø 12",C182/12,Q182="Ø 13",C182/12,Q182="Ø 14",C182/11,Q182="Ø 15",C182/9,Q182="Ø 17",C182/7,Q182="Ø 19",C182/6,Q182="Ø 21",C182/4,Q182="Ø 27",C182,Q182="Ø 22",C182/4,Q182="Ø 26",C182/2)</f>
        <v>0</v>
      </c>
      <c r="E182" s="103" t="s">
        <v>97</v>
      </c>
      <c r="F182" s="104"/>
      <c r="G182" s="105" t="s">
        <v>715</v>
      </c>
      <c r="H182" s="105" t="s">
        <v>716</v>
      </c>
      <c r="I182" s="106" t="s">
        <v>63</v>
      </c>
      <c r="J182" s="107" t="s">
        <v>717</v>
      </c>
      <c r="K182" s="107" t="s">
        <v>257</v>
      </c>
      <c r="L182" s="107" t="s">
        <v>147</v>
      </c>
      <c r="M182" s="108" t="s">
        <v>551</v>
      </c>
      <c r="N182" s="107" t="s">
        <v>718</v>
      </c>
      <c r="O182" s="109">
        <v>3</v>
      </c>
      <c r="P182" s="110" t="s">
        <v>100</v>
      </c>
      <c r="Q182" s="108" t="s">
        <v>68</v>
      </c>
      <c r="R182" s="111">
        <v>920</v>
      </c>
      <c r="S182" s="112">
        <f t="shared" si="51"/>
        <v>0</v>
      </c>
      <c r="T182" s="113">
        <f t="shared" si="55"/>
        <v>2.2999999999999998</v>
      </c>
      <c r="U182" s="114">
        <f t="shared" si="53"/>
        <v>0</v>
      </c>
    </row>
    <row r="183" spans="1:21" s="49" customFormat="1" ht="16.75" x14ac:dyDescent="0.55000000000000004">
      <c r="A183" s="59" t="s">
        <v>719</v>
      </c>
      <c r="B183"/>
      <c r="C183" s="123"/>
      <c r="D183" s="60">
        <f t="array" ref="D183">_xlfn.IFS(Q183="9x9",C183/24,Q183="11x11",C183/15,Q183="Ø 12",C183/12,Q183="Ø 13",C183/12,Q183="Ø 14",C183/11,Q183="Ø 15",C183/9,Q183="Ø 17",C183/7,Q183="Ø 19",C183/6,Q183="Ø 21",C183/4,Q183="Ø 27",C183,Q183="Ø 22",C183/4,Q183="Ø 26",C183/2)</f>
        <v>0</v>
      </c>
      <c r="E183" s="61" t="s">
        <v>97</v>
      </c>
      <c r="F183" s="62"/>
      <c r="G183" s="63" t="s">
        <v>720</v>
      </c>
      <c r="H183" s="63" t="s">
        <v>721</v>
      </c>
      <c r="I183" s="64" t="s">
        <v>63</v>
      </c>
      <c r="J183" s="65" t="s">
        <v>722</v>
      </c>
      <c r="K183" s="65" t="s">
        <v>86</v>
      </c>
      <c r="L183" s="65" t="s">
        <v>65</v>
      </c>
      <c r="M183" s="66" t="s">
        <v>82</v>
      </c>
      <c r="N183" s="65" t="s">
        <v>110</v>
      </c>
      <c r="O183" s="67">
        <v>3</v>
      </c>
      <c r="P183" s="68" t="s">
        <v>100</v>
      </c>
      <c r="Q183" s="66" t="s">
        <v>68</v>
      </c>
      <c r="R183" s="69">
        <v>920</v>
      </c>
      <c r="S183" s="70">
        <f t="shared" si="51"/>
        <v>0</v>
      </c>
      <c r="T183" s="71">
        <f t="shared" si="55"/>
        <v>2.2999999999999998</v>
      </c>
      <c r="U183" s="72">
        <f t="shared" si="53"/>
        <v>0</v>
      </c>
    </row>
    <row r="184" spans="1:21" s="49" customFormat="1" ht="16.75" x14ac:dyDescent="0.55000000000000004">
      <c r="A184" s="90"/>
      <c r="B184"/>
      <c r="C184" s="122">
        <f>SUM(C12:C183)</f>
        <v>0</v>
      </c>
      <c r="D184" s="91">
        <f>SUM(D12:D183)</f>
        <v>0</v>
      </c>
      <c r="E184" s="90"/>
      <c r="F184"/>
      <c r="G184" s="92"/>
      <c r="H184" s="93"/>
      <c r="I184"/>
      <c r="J184" s="94"/>
      <c r="K184"/>
      <c r="L184"/>
      <c r="M184"/>
      <c r="N184"/>
      <c r="O184"/>
      <c r="P184"/>
      <c r="Q184"/>
      <c r="R184"/>
      <c r="S184" s="95">
        <f>SUM(S12:S183)</f>
        <v>0</v>
      </c>
      <c r="T184"/>
      <c r="U184" s="96">
        <f>SUM(U12:U183)</f>
        <v>0</v>
      </c>
    </row>
    <row r="185" spans="1:21" s="49" customFormat="1" ht="16.75" x14ac:dyDescent="0.55000000000000004">
      <c r="A185"/>
      <c r="B185"/>
      <c r="C185" s="122">
        <f>SUM(C13:C184)</f>
        <v>0</v>
      </c>
      <c r="D185" s="14" t="s">
        <v>723</v>
      </c>
      <c r="E185"/>
      <c r="F185"/>
      <c r="G185"/>
      <c r="H185"/>
      <c r="I185"/>
      <c r="J185" s="94"/>
      <c r="K185"/>
      <c r="L185"/>
      <c r="M185"/>
      <c r="N185"/>
      <c r="O185"/>
      <c r="P185"/>
      <c r="Q185"/>
      <c r="R185"/>
      <c r="S185"/>
      <c r="T185"/>
      <c r="U185"/>
    </row>
    <row r="186" spans="1:21" s="49" customFormat="1" ht="16.75" x14ac:dyDescent="0.55000000000000004">
      <c r="A186"/>
      <c r="B186"/>
      <c r="C186" s="97"/>
      <c r="D186"/>
      <c r="E186"/>
      <c r="F186"/>
      <c r="G186"/>
      <c r="H186"/>
      <c r="I186"/>
      <c r="J186" s="94"/>
      <c r="K186"/>
      <c r="L186"/>
      <c r="M186"/>
      <c r="N186"/>
      <c r="O186"/>
      <c r="P186"/>
      <c r="Q186" s="98" t="s">
        <v>724</v>
      </c>
      <c r="R186" s="33"/>
      <c r="S186" s="99" t="e">
        <f>S184/C184</f>
        <v>#DIV/0!</v>
      </c>
      <c r="T186"/>
      <c r="U186"/>
    </row>
    <row r="187" spans="1:21" s="49" customFormat="1" ht="16.75" x14ac:dyDescent="0.55000000000000004">
      <c r="A187"/>
      <c r="B187"/>
      <c r="C187" s="97"/>
      <c r="D187"/>
      <c r="E187"/>
      <c r="F187"/>
      <c r="G187"/>
      <c r="H187"/>
      <c r="I187"/>
      <c r="J187" s="94"/>
      <c r="K187"/>
      <c r="L187"/>
      <c r="M187"/>
      <c r="N187"/>
      <c r="O187"/>
      <c r="P187"/>
      <c r="Q187" s="100" t="s">
        <v>725</v>
      </c>
      <c r="R187" s="33"/>
      <c r="S187" s="99">
        <f>S184*1.27</f>
        <v>0</v>
      </c>
      <c r="T187"/>
      <c r="U187"/>
    </row>
  </sheetData>
  <mergeCells count="3">
    <mergeCell ref="B2:U2"/>
    <mergeCell ref="T4:U8"/>
    <mergeCell ref="G4:Q4"/>
  </mergeCells>
  <conditionalFormatting sqref="C162:C163 C12:F141 H12:U141">
    <cfRule type="expression" dxfId="7" priority="24">
      <formula>_xludf.MOD(_xludf.ROW(),2)=1</formula>
    </cfRule>
  </conditionalFormatting>
  <conditionalFormatting sqref="S142 U142 C143:F153 H143:U153 S154 U154 C155:F157 H155:U157 S158 U158 C159:F161 H159:U161 E162:F163 U162:U163 C164:F183 H164:U183">
    <cfRule type="expression" dxfId="6" priority="26">
      <formula>_xludf.MOD(_xludf.ROW(),2)=1</formula>
    </cfRule>
  </conditionalFormatting>
  <conditionalFormatting sqref="D184">
    <cfRule type="expression" dxfId="5" priority="18">
      <formula>_xludf.MOD(_xludf.ROW(),2)=1</formula>
    </cfRule>
  </conditionalFormatting>
  <conditionalFormatting sqref="S162:S163">
    <cfRule type="expression" dxfId="4" priority="23">
      <formula>_xludf.MOD(_xludf.ROW(),2)=1</formula>
    </cfRule>
  </conditionalFormatting>
  <conditionalFormatting sqref="S184">
    <cfRule type="expression" dxfId="3" priority="22">
      <formula>_xludf.MOD(_xludf.ROW(),2)=1</formula>
    </cfRule>
  </conditionalFormatting>
  <conditionalFormatting sqref="S186:S187">
    <cfRule type="expression" dxfId="2" priority="20">
      <formula>_xludf.MOD(_xludf.ROW(),2)=1</formula>
    </cfRule>
  </conditionalFormatting>
  <conditionalFormatting sqref="S11:U11">
    <cfRule type="expression" dxfId="1" priority="25">
      <formula>_xludf.MOD(_xludf.ROW(),2)=1</formula>
    </cfRule>
  </conditionalFormatting>
  <conditionalFormatting sqref="U184">
    <cfRule type="expression" dxfId="0" priority="21">
      <formula>_xludf.MOD(_xludf.ROW(),2)=1</formula>
    </cfRule>
  </conditionalFormatting>
  <hyperlinks>
    <hyperlink ref="G138" r:id="rId1" xr:uid="{465F1B1D-8C93-475F-8600-94D019F6B7AC}"/>
    <hyperlink ref="G139" r:id="rId2" xr:uid="{AC404A7E-2D82-482A-B8C8-4A519554FC4E}"/>
    <hyperlink ref="G161" r:id="rId3" xr:uid="{AA11F981-581D-4EB1-BB5A-C81CC6B72373}"/>
    <hyperlink ref="G136" r:id="rId4" xr:uid="{E1314A1E-D68C-4776-BF80-C0BA6E328276}"/>
    <hyperlink ref="G135" r:id="rId5" xr:uid="{A1235AF1-37A9-42C2-8E35-A1BF38DED63D}"/>
    <hyperlink ref="G134" r:id="rId6" xr:uid="{1BC40168-B1E9-4B39-9BCD-440D1A20C8F0}"/>
    <hyperlink ref="G133" r:id="rId7" xr:uid="{9DD78172-C82F-4B56-BB20-1D4C81B8723B}"/>
    <hyperlink ref="G132" r:id="rId8" xr:uid="{A29D975C-DC2B-421D-9DED-51105A2D5896}"/>
    <hyperlink ref="G131" r:id="rId9" xr:uid="{51C59055-6721-4047-B932-343DCFE6EE09}"/>
    <hyperlink ref="G130" r:id="rId10" xr:uid="{EE41DB81-30D7-477B-B456-C9E6C2A156E5}"/>
    <hyperlink ref="G125" r:id="rId11" xr:uid="{AB0E07EE-E1A9-47D6-8EAE-7902AF7FD993}"/>
    <hyperlink ref="G122" r:id="rId12" xr:uid="{58F05ED7-208C-4EA1-A3AD-45916B0A4B49}"/>
    <hyperlink ref="G123" r:id="rId13" xr:uid="{12A3A3B9-79B4-4949-B050-D0E865B0F426}"/>
    <hyperlink ref="G152" r:id="rId14" xr:uid="{90400890-8DF3-4C71-B3DA-886FB5557B55}"/>
    <hyperlink ref="G121" r:id="rId15" xr:uid="{D7170A88-656E-4484-90DA-E1954C74C75A}"/>
    <hyperlink ref="G160" r:id="rId16" xr:uid="{E5CC3F6C-2972-4136-B0F2-DB6D68179808}"/>
    <hyperlink ref="G118" r:id="rId17" xr:uid="{3F226C8D-6F65-4ACF-A0B4-F469650011FB}"/>
    <hyperlink ref="G120" r:id="rId18" xr:uid="{5A8CEA6E-1FEF-4E99-9720-3DA2E576AE9F}"/>
    <hyperlink ref="G117" r:id="rId19" xr:uid="{B77F4F00-7C1D-4835-876F-B509F65CB90A}"/>
    <hyperlink ref="G116" r:id="rId20" xr:uid="{E04FC64F-7B36-4283-BC75-13532C923F9F}"/>
    <hyperlink ref="G115" r:id="rId21" xr:uid="{1D7294EC-423D-41E2-B6D3-FBB928850A87}"/>
    <hyperlink ref="G114" r:id="rId22" xr:uid="{9592E6A1-2E0B-4435-9DF2-D6DFAF98084A}"/>
    <hyperlink ref="G170" r:id="rId23" xr:uid="{CBCE91E3-8DB1-4EC6-842E-49859AD13E95}"/>
    <hyperlink ref="G112" r:id="rId24" xr:uid="{0FEB29DF-8B00-4365-948D-9F722673124F}"/>
    <hyperlink ref="G113" r:id="rId25" xr:uid="{9C247699-01E4-4D12-ADA2-E3202CDB05AB}"/>
    <hyperlink ref="G110" r:id="rId26" xr:uid="{C2B44124-4146-47B7-A838-BF55225B71C4}"/>
    <hyperlink ref="G108" r:id="rId27" xr:uid="{50D95210-76F2-4D10-81DD-09781F8C1C86}"/>
    <hyperlink ref="G111" r:id="rId28" xr:uid="{C2C98211-8864-4D4B-B40C-94015999B244}"/>
    <hyperlink ref="G106" r:id="rId29" xr:uid="{7F8863B2-980D-4C17-8C7E-7878070A43B0}"/>
    <hyperlink ref="G107" r:id="rId30" xr:uid="{CC139327-48CB-40E9-A94D-5E51F39C1114}"/>
    <hyperlink ref="G105" r:id="rId31" xr:uid="{55A163CB-A002-4519-BE8D-2792BFC7D246}"/>
    <hyperlink ref="G103" r:id="rId32" xr:uid="{8C3E6812-80CD-45A3-A1DD-37A2F2483B9E}"/>
    <hyperlink ref="G100" r:id="rId33" xr:uid="{0D5257C7-5BA8-4D4A-83AE-BA9DBB08F7FE}"/>
    <hyperlink ref="G104" r:id="rId34" xr:uid="{765A84E2-0871-4352-AEC2-A285A143BF67}"/>
    <hyperlink ref="G101" r:id="rId35" xr:uid="{69021953-3300-40D4-9FC3-DFFE3E5A2589}"/>
    <hyperlink ref="G102" r:id="rId36" xr:uid="{ED4F862E-EDD2-443C-924E-9728AA50007B}"/>
    <hyperlink ref="G99" r:id="rId37" xr:uid="{2AC0F753-461F-4841-AD4C-823565FA2D62}"/>
    <hyperlink ref="G93" r:id="rId38" xr:uid="{40F01148-5948-4323-B865-26A758DDF9A5}"/>
    <hyperlink ref="G92" r:id="rId39" xr:uid="{373A4081-541C-4216-8382-1D6587893D70}"/>
    <hyperlink ref="G97" r:id="rId40" xr:uid="{A4BE58BB-445E-4BEE-8D59-C86B4DDC5BB0}"/>
    <hyperlink ref="G94" r:id="rId41" xr:uid="{866103AA-DBD3-45EC-AB9D-8E42219E147B}"/>
    <hyperlink ref="G98" r:id="rId42" xr:uid="{16D40573-D379-4D76-A7DE-3868497AE62E}"/>
    <hyperlink ref="G91" r:id="rId43" xr:uid="{69DA725C-B868-4B05-AAEB-C29D1E734634}"/>
    <hyperlink ref="G90" r:id="rId44" xr:uid="{DC8D1DE1-6F4A-436B-8634-4B1A7EEB950E}"/>
    <hyperlink ref="G89" r:id="rId45" xr:uid="{F634368A-791E-4607-9AFF-9382ED93C2AF}"/>
    <hyperlink ref="G88" r:id="rId46" xr:uid="{12F0EC7C-5BE2-4F40-A354-A482D3DCB6B1}"/>
    <hyperlink ref="G87" r:id="rId47" xr:uid="{3C2F98F5-D23B-44FE-BB0A-ED44B99FFD02}"/>
    <hyperlink ref="G86" r:id="rId48" xr:uid="{82B8B235-82DC-4B5B-AD57-2342DC021FFF}"/>
    <hyperlink ref="G85" r:id="rId49" xr:uid="{6223CCB7-696F-464F-93C2-1A497F17ABD0}"/>
    <hyperlink ref="G82" r:id="rId50" xr:uid="{41767B98-F7ED-4421-9891-CCCA74EF7754}"/>
    <hyperlink ref="G80" r:id="rId51" xr:uid="{F21EE29A-8482-4546-A35B-4E93C9094E12}"/>
    <hyperlink ref="G81" r:id="rId52" xr:uid="{4D34C9B3-80B1-4193-B646-8C58C467FB8D}"/>
    <hyperlink ref="G84" r:id="rId53" xr:uid="{10B72ECE-69BB-4497-A6D2-B77FCC7BE927}"/>
    <hyperlink ref="G83" r:id="rId54" xr:uid="{2CAD568D-8E41-4763-83C4-B89C8FB091C9}"/>
    <hyperlink ref="G75" r:id="rId55" xr:uid="{6416C910-9344-450B-B2DB-51138CC90BC0}"/>
    <hyperlink ref="G96" r:id="rId56" xr:uid="{56405B17-6D3A-4F2F-A263-5F6F8647252A}"/>
    <hyperlink ref="G76" r:id="rId57" xr:uid="{A0442C23-5562-4A2C-ADC8-810D3ECD26D5}"/>
    <hyperlink ref="G78" r:id="rId58" xr:uid="{967D3E3C-F0B0-4209-B944-1C056D439087}"/>
    <hyperlink ref="G77" r:id="rId59" xr:uid="{BB45BEC1-5342-4D31-8325-BC01D13356A4}"/>
    <hyperlink ref="G79" r:id="rId60" xr:uid="{EDE1A111-F69F-4D3B-A97E-40B2B2FDEF62}"/>
    <hyperlink ref="G74" r:id="rId61" xr:uid="{E60FD5B8-F00F-4CCE-B94E-F772B44FAF46}"/>
    <hyperlink ref="G69" r:id="rId62" xr:uid="{1552F19B-ED61-4B14-ABD9-F956E9CD3109}"/>
    <hyperlink ref="G71" r:id="rId63" xr:uid="{CF224538-515D-4C78-BE7F-185DB17D9C33}"/>
    <hyperlink ref="G72" r:id="rId64" xr:uid="{A125BE51-0561-4632-86E9-43C9A8598FB6}"/>
    <hyperlink ref="G70" r:id="rId65" xr:uid="{C9CE46AD-2441-4007-93AE-A2B463846A57}"/>
    <hyperlink ref="G73" r:id="rId66" xr:uid="{C9A3A394-8366-43DD-9145-7BB2507C9417}"/>
    <hyperlink ref="G66" r:id="rId67" xr:uid="{D883446E-1C5E-45CB-9373-CD01BB45E4E2}"/>
    <hyperlink ref="G68" r:id="rId68" xr:uid="{614345DA-7091-4398-98A9-D2288B5BFC60}"/>
    <hyperlink ref="G67" r:id="rId69" xr:uid="{606E29C6-3561-4972-8007-F39AF6E8A042}"/>
    <hyperlink ref="G65" r:id="rId70" xr:uid="{AF077D7D-C85A-4CC6-B2A5-53EDCFEE89E6}"/>
    <hyperlink ref="G64" r:id="rId71" xr:uid="{65D6AE61-EF93-4FD0-AA14-8AA3F309C188}"/>
    <hyperlink ref="G148" r:id="rId72" xr:uid="{55E61F60-2879-46B0-9056-D4E4000C817C}"/>
    <hyperlink ref="G147" r:id="rId73" xr:uid="{3C5FA37C-44EC-43D7-8BCD-459F4F95070B}"/>
    <hyperlink ref="G45" r:id="rId74" xr:uid="{1685DEA4-335C-49E8-91CF-1B3155A03ABE}"/>
    <hyperlink ref="G143" r:id="rId75" xr:uid="{E72CA73C-0A0D-429E-8934-07B07DB54741}"/>
    <hyperlink ref="G42" r:id="rId76" xr:uid="{434521D2-736C-4E48-A739-13B0B2BDE717}"/>
    <hyperlink ref="G44" r:id="rId77" xr:uid="{68F94B18-2FCA-48FD-ACFA-4DCBCA3301F6}"/>
    <hyperlink ref="G43" r:id="rId78" xr:uid="{DC0AAEAD-A264-4307-A922-F4DBAEFD379C}"/>
    <hyperlink ref="G146" r:id="rId79" xr:uid="{CC1F4415-BDCB-4A86-8EB7-ED23E16C79D4}"/>
    <hyperlink ref="G145" r:id="rId80" xr:uid="{4C1BB576-D525-490A-8267-3A16E55D1312}"/>
    <hyperlink ref="G41" r:id="rId81" xr:uid="{A17D01B7-560E-4276-8511-C866DCFC52DF}"/>
    <hyperlink ref="G38" r:id="rId82" xr:uid="{BA3B20C6-482D-4CD2-BD59-B9860DD6A2D6}"/>
    <hyperlink ref="G37" r:id="rId83" xr:uid="{E0A427E3-7C14-49E6-AF3A-511D68EEF309}"/>
    <hyperlink ref="G36" r:id="rId84" xr:uid="{3CB101A2-2EE5-4D16-915D-994B60FF93C1}"/>
    <hyperlink ref="G35" r:id="rId85" xr:uid="{88D72AFD-6A66-4359-AE1B-D78B44D8AF5D}"/>
    <hyperlink ref="G167" r:id="rId86" xr:uid="{88B5FA0F-58ED-49EF-8289-1324C30BB5A8}"/>
    <hyperlink ref="G31" r:id="rId87" xr:uid="{97AC74DB-FE46-4B04-9923-A5B27AB47085}"/>
    <hyperlink ref="G27" r:id="rId88" xr:uid="{7F0E3C56-7F08-457E-B1C9-84FCCB7D4518}"/>
    <hyperlink ref="G26" r:id="rId89" xr:uid="{2A19384C-CD15-44F8-B836-E8CF5659C79C}"/>
    <hyperlink ref="G159" r:id="rId90" xr:uid="{31F5946D-25B8-4304-95A4-FD439DEBC250}"/>
    <hyperlink ref="G25" r:id="rId91" xr:uid="{95A495A7-13AC-4A54-A27C-02614C006BC0}"/>
    <hyperlink ref="G24" r:id="rId92" xr:uid="{93452648-76B1-4FD8-9F3E-95CEC5DEFBFE}"/>
    <hyperlink ref="G23" r:id="rId93" xr:uid="{5A9628E3-D3FD-4533-8BAA-D908B8FA6FFA}"/>
    <hyperlink ref="G22" r:id="rId94" xr:uid="{DF07C785-63CE-4C17-966B-838479D8D085}"/>
    <hyperlink ref="G21" r:id="rId95" xr:uid="{3C7E3F6D-137E-4F3C-B1AD-11395667E00A}"/>
    <hyperlink ref="G20" r:id="rId96" xr:uid="{E8AC2697-5309-4BB4-A59D-C7243A21A15E}"/>
    <hyperlink ref="G16" r:id="rId97" xr:uid="{233C20F4-2AE2-4654-9CF4-E503515977C0}"/>
    <hyperlink ref="G18" r:id="rId98" xr:uid="{66DCC8B1-F65A-4276-A2E3-A4744C9A3998}"/>
    <hyperlink ref="G19" r:id="rId99" xr:uid="{13370057-CC92-4C03-86AF-6ED2408D379F}"/>
    <hyperlink ref="G13" r:id="rId100" xr:uid="{A8453B87-71C9-4A29-8439-555B2D2DE62A}"/>
    <hyperlink ref="G14" r:id="rId101" xr:uid="{0E10D3B0-5BA0-4C4A-9742-9D2B5D454703}"/>
    <hyperlink ref="G15" r:id="rId102" xr:uid="{7385628E-06A3-415C-A56A-1B82DD48BC48}"/>
    <hyperlink ref="G12" r:id="rId103" xr:uid="{29E9E15B-1E99-4644-B781-5EA0DA5ED2A0}"/>
    <hyperlink ref="G140" r:id="rId104" xr:uid="{B714BF58-3151-4851-A8BD-C461F12BE441}"/>
  </hyperlinks>
  <pageMargins left="0.7" right="0.7" top="0.75" bottom="0.75" header="0.3" footer="0.3"/>
  <pageSetup paperSize="9" orientation="portrait" horizontalDpi="1200" verticalDpi="1200" r:id="rId105"/>
  <drawing r:id="rId10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HegedeK áruda 2026-04-18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Hegede Kertészet</dc:creator>
  <cp:lastModifiedBy>Hegede Kertészet</cp:lastModifiedBy>
  <dcterms:created xsi:type="dcterms:W3CDTF">2026-04-18T17:30:44Z</dcterms:created>
  <dcterms:modified xsi:type="dcterms:W3CDTF">2026-04-19T08:42:46Z</dcterms:modified>
</cp:coreProperties>
</file>